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bookViews>
    <workbookView xWindow="0" yWindow="0" windowWidth="23040" windowHeight="9264"/>
  </bookViews>
  <sheets>
    <sheet name="bendras (2)" sheetId="23" r:id="rId1"/>
    <sheet name="srautai" sheetId="12" state="hidden" r:id="rId2"/>
    <sheet name="IIabc bendras" sheetId="20" state="hidden" r:id="rId3"/>
    <sheet name="Individualūs 3-4 kl." sheetId="17" state="hidden" r:id="rId4"/>
    <sheet name="Lapas1" sheetId="18" state="hidden" r:id="rId5"/>
  </sheets>
  <definedNames>
    <definedName name="_xlnm._FilterDatabase" localSheetId="2" hidden="1">'IIabc bendras'!$B$6:$BW$78</definedName>
    <definedName name="_xlnm._FilterDatabase" localSheetId="3" hidden="1">'Individualūs 3-4 kl.'!$A$3:$AR$118</definedName>
    <definedName name="_xlnm._FilterDatabase" localSheetId="1" hidden="1">srautai!$A$122:$BV$212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11" i="12" l="1"/>
  <c r="AT212" i="12" s="1"/>
  <c r="AZ211" i="12"/>
  <c r="AZ212" i="12" s="1"/>
  <c r="AR211" i="12"/>
  <c r="AS211" i="12"/>
  <c r="AU211" i="12"/>
  <c r="AV211" i="12"/>
  <c r="AV212" i="12" s="1"/>
  <c r="AW211" i="12"/>
  <c r="AW212" i="12" s="1"/>
  <c r="AX211" i="12"/>
  <c r="AX212" i="12" s="1"/>
  <c r="AY211" i="12"/>
  <c r="AY212" i="12" s="1"/>
  <c r="BA211" i="12"/>
  <c r="BA212" i="12" s="1"/>
  <c r="AH211" i="12"/>
  <c r="AI211" i="12"/>
  <c r="AJ211" i="12"/>
  <c r="AJ212" i="12" s="1"/>
  <c r="AK211" i="12"/>
  <c r="AK212" i="12" s="1"/>
  <c r="AL211" i="12"/>
  <c r="AL212" i="12" s="1"/>
  <c r="AM211" i="12"/>
  <c r="AM212" i="12" s="1"/>
  <c r="AN211" i="12"/>
  <c r="AN212" i="12" s="1"/>
  <c r="AO211" i="12"/>
  <c r="AO212" i="12" s="1"/>
  <c r="AP211" i="12"/>
  <c r="AQ211" i="12"/>
  <c r="AQ212" i="12" s="1"/>
  <c r="AR212" i="12"/>
  <c r="AS212" i="12"/>
  <c r="AU212" i="12"/>
  <c r="AG211" i="12"/>
  <c r="AG212" i="12" s="1"/>
  <c r="AB211" i="12"/>
  <c r="AC211" i="12"/>
  <c r="AD211" i="12"/>
  <c r="AE211" i="12"/>
  <c r="AF211" i="12"/>
  <c r="AF212" i="12" s="1"/>
  <c r="BB211" i="12"/>
  <c r="BB212" i="12" s="1"/>
  <c r="BC211" i="12"/>
  <c r="BC212" i="12" s="1"/>
  <c r="BD211" i="12"/>
  <c r="BD212" i="12" s="1"/>
  <c r="BE211" i="12"/>
  <c r="BE212" i="12" s="1"/>
  <c r="BF211" i="12"/>
  <c r="BF212" i="12" s="1"/>
  <c r="BG211" i="12"/>
  <c r="BG212" i="12" s="1"/>
  <c r="BH211" i="12"/>
  <c r="BH212" i="12" s="1"/>
  <c r="BI211" i="12"/>
  <c r="BI212" i="12" s="1"/>
  <c r="BJ211" i="12"/>
  <c r="BJ212" i="12" s="1"/>
  <c r="BK211" i="12"/>
  <c r="BK212" i="12" s="1"/>
  <c r="BL211" i="12"/>
  <c r="BM211" i="12"/>
  <c r="BN211" i="12"/>
  <c r="BO211" i="12"/>
  <c r="BP211" i="12"/>
  <c r="AH212" i="12"/>
  <c r="AI212" i="12"/>
  <c r="AP212" i="12"/>
  <c r="BQ211" i="12"/>
  <c r="S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T211" i="12"/>
  <c r="U211" i="12"/>
  <c r="V211" i="12"/>
  <c r="W211" i="12"/>
  <c r="X211" i="12"/>
  <c r="B211" i="12"/>
  <c r="AA208" i="12" l="1"/>
  <c r="Z208" i="12"/>
  <c r="Y208" i="12"/>
  <c r="AA207" i="12"/>
  <c r="Z207" i="12"/>
  <c r="AA206" i="12"/>
  <c r="Z206" i="12"/>
  <c r="Y206" i="12"/>
  <c r="AA205" i="12"/>
  <c r="Z205" i="12"/>
  <c r="Y205" i="12"/>
  <c r="AA204" i="12"/>
  <c r="Z204" i="12"/>
  <c r="Y204" i="12"/>
  <c r="AA203" i="12"/>
  <c r="Z203" i="12"/>
  <c r="Y203" i="12"/>
  <c r="AA202" i="12"/>
  <c r="Z202" i="12"/>
  <c r="Y202" i="12"/>
  <c r="AA201" i="12"/>
  <c r="Z201" i="12"/>
  <c r="Y201" i="12"/>
  <c r="AA200" i="12"/>
  <c r="Z200" i="12"/>
  <c r="Y200" i="12"/>
  <c r="AA199" i="12"/>
  <c r="Z199" i="12"/>
  <c r="Y199" i="12"/>
  <c r="AA198" i="12"/>
  <c r="Z198" i="12"/>
  <c r="Y198" i="12"/>
  <c r="AA197" i="12"/>
  <c r="Z197" i="12"/>
  <c r="Y197" i="12"/>
  <c r="AA196" i="12"/>
  <c r="Z196" i="12"/>
  <c r="Y196" i="12"/>
  <c r="AA195" i="12"/>
  <c r="Z195" i="12"/>
  <c r="Y195" i="12"/>
  <c r="AA194" i="12"/>
  <c r="Z194" i="12"/>
  <c r="Y194" i="12"/>
  <c r="AA193" i="12"/>
  <c r="Z193" i="12"/>
  <c r="Y193" i="12"/>
  <c r="AA192" i="12"/>
  <c r="Z192" i="12"/>
  <c r="Y192" i="12"/>
  <c r="AA191" i="12"/>
  <c r="Z191" i="12"/>
  <c r="Y191" i="12"/>
  <c r="AA190" i="12"/>
  <c r="Z190" i="12"/>
  <c r="Y190" i="12"/>
  <c r="AA189" i="12"/>
  <c r="Z189" i="12"/>
  <c r="Y189" i="12"/>
  <c r="AA188" i="12"/>
  <c r="Z188" i="12"/>
  <c r="Y188" i="12"/>
  <c r="AA187" i="12"/>
  <c r="Z187" i="12"/>
  <c r="Y187" i="12"/>
  <c r="AA186" i="12"/>
  <c r="Z186" i="12"/>
  <c r="Y186" i="12"/>
  <c r="AA185" i="12"/>
  <c r="Z185" i="12"/>
  <c r="Y185" i="12"/>
  <c r="AA184" i="12"/>
  <c r="Z184" i="12"/>
  <c r="Y184" i="12"/>
  <c r="AA183" i="12"/>
  <c r="Z183" i="12"/>
  <c r="Y183" i="12"/>
  <c r="AA182" i="12"/>
  <c r="Z182" i="12"/>
  <c r="Y182" i="12"/>
  <c r="AA181" i="12"/>
  <c r="Z181" i="12"/>
  <c r="Y181" i="12"/>
  <c r="AA180" i="12"/>
  <c r="Z180" i="12"/>
  <c r="Y180" i="12"/>
  <c r="AA179" i="12"/>
  <c r="Z179" i="12"/>
  <c r="Y179" i="12"/>
  <c r="Z178" i="12"/>
  <c r="Y178" i="12"/>
  <c r="Z177" i="12"/>
  <c r="Y177" i="12"/>
  <c r="AA176" i="12"/>
  <c r="Z176" i="12"/>
  <c r="Y176" i="12"/>
  <c r="Z175" i="12"/>
  <c r="Y175" i="12"/>
  <c r="AA174" i="12"/>
  <c r="Z174" i="12"/>
  <c r="Y174" i="12"/>
  <c r="AA173" i="12"/>
  <c r="Z173" i="12"/>
  <c r="Y173" i="12"/>
  <c r="AA172" i="12"/>
  <c r="Z172" i="12"/>
  <c r="Y172" i="12"/>
  <c r="AA171" i="12"/>
  <c r="Z171" i="12"/>
  <c r="Y171" i="12"/>
  <c r="AA170" i="12"/>
  <c r="Z170" i="12"/>
  <c r="Y170" i="12"/>
  <c r="AA169" i="12"/>
  <c r="Z169" i="12"/>
  <c r="Y169" i="12"/>
  <c r="AA168" i="12"/>
  <c r="Z168" i="12"/>
  <c r="Y168" i="12"/>
  <c r="AA167" i="12"/>
  <c r="Z167" i="12"/>
  <c r="Y167" i="12"/>
  <c r="AA166" i="12"/>
  <c r="Z166" i="12"/>
  <c r="AA165" i="12"/>
  <c r="Z165" i="12"/>
  <c r="Y165" i="12"/>
  <c r="AA164" i="12"/>
  <c r="Z164" i="12"/>
  <c r="Y164" i="12"/>
  <c r="AA163" i="12"/>
  <c r="Z163" i="12"/>
  <c r="Y163" i="12"/>
  <c r="AA162" i="12"/>
  <c r="Z162" i="12"/>
  <c r="Y162" i="12"/>
  <c r="AA161" i="12"/>
  <c r="Z161" i="12"/>
  <c r="Y161" i="12"/>
  <c r="AA160" i="12"/>
  <c r="Z160" i="12"/>
  <c r="Y160" i="12"/>
  <c r="AA159" i="12"/>
  <c r="Z159" i="12"/>
  <c r="Y159" i="12"/>
  <c r="AA158" i="12"/>
  <c r="Z158" i="12"/>
  <c r="Y158" i="12"/>
  <c r="AA157" i="12"/>
  <c r="Z157" i="12"/>
  <c r="Y157" i="12"/>
  <c r="AA156" i="12"/>
  <c r="Z156" i="12"/>
  <c r="Y156" i="12"/>
  <c r="AA155" i="12"/>
  <c r="Z155" i="12"/>
  <c r="Y155" i="12"/>
  <c r="AA154" i="12"/>
  <c r="Z154" i="12"/>
  <c r="Y154" i="12"/>
  <c r="AA153" i="12"/>
  <c r="Z153" i="12"/>
  <c r="Y153" i="12"/>
  <c r="AA152" i="12"/>
  <c r="Z152" i="12"/>
  <c r="Y152" i="12"/>
  <c r="Z151" i="12"/>
  <c r="Y151" i="12"/>
  <c r="AA150" i="12"/>
  <c r="AA149" i="12"/>
  <c r="Z149" i="12"/>
  <c r="Y149" i="12"/>
  <c r="AA148" i="12"/>
  <c r="Z148" i="12"/>
  <c r="Y148" i="12"/>
  <c r="AA147" i="12"/>
  <c r="Z147" i="12"/>
  <c r="Y147" i="12"/>
  <c r="AA146" i="12"/>
  <c r="Z146" i="12"/>
  <c r="Y146" i="12"/>
  <c r="AA145" i="12"/>
  <c r="Z145" i="12"/>
  <c r="Y145" i="12"/>
  <c r="AA144" i="12"/>
  <c r="Z144" i="12"/>
  <c r="Y144" i="12"/>
  <c r="AA143" i="12"/>
  <c r="Z143" i="12"/>
  <c r="Y143" i="12"/>
  <c r="AA142" i="12"/>
  <c r="Z142" i="12"/>
  <c r="Y142" i="12"/>
  <c r="AA141" i="12"/>
  <c r="Z141" i="12"/>
  <c r="Y141" i="12"/>
  <c r="AA140" i="12"/>
  <c r="Z140" i="12"/>
  <c r="Y140" i="12"/>
  <c r="AA139" i="12"/>
  <c r="Z139" i="12"/>
  <c r="Y139" i="12"/>
  <c r="AA138" i="12"/>
  <c r="Z138" i="12"/>
  <c r="Y138" i="12"/>
  <c r="AA137" i="12"/>
  <c r="Z137" i="12"/>
  <c r="Y137" i="12"/>
  <c r="AA136" i="12"/>
  <c r="Z136" i="12"/>
  <c r="Y136" i="12"/>
  <c r="AA135" i="12"/>
  <c r="Z135" i="12"/>
  <c r="Y135" i="12"/>
  <c r="AA134" i="12"/>
  <c r="Z134" i="12"/>
  <c r="Y134" i="12"/>
  <c r="AA133" i="12"/>
  <c r="Z133" i="12"/>
  <c r="Y133" i="12"/>
  <c r="AA132" i="12"/>
  <c r="Z132" i="12"/>
  <c r="Y132" i="12"/>
  <c r="AA131" i="12"/>
  <c r="Z131" i="12"/>
  <c r="Y131" i="12"/>
  <c r="AA130" i="12"/>
  <c r="Z130" i="12"/>
  <c r="Y130" i="12"/>
  <c r="AA129" i="12"/>
  <c r="Z129" i="12"/>
  <c r="Y129" i="12"/>
  <c r="AA128" i="12"/>
  <c r="Z128" i="12"/>
  <c r="Y128" i="12"/>
  <c r="AA127" i="12"/>
  <c r="Z127" i="12"/>
  <c r="Y127" i="12"/>
  <c r="AA126" i="12"/>
  <c r="Z126" i="12"/>
  <c r="Y126" i="12"/>
  <c r="AA125" i="12"/>
  <c r="Z125" i="12"/>
  <c r="Y125" i="12"/>
  <c r="AA124" i="12"/>
  <c r="Z124" i="12"/>
  <c r="Y124" i="12"/>
  <c r="AA123" i="12"/>
  <c r="Z123" i="12"/>
  <c r="Y123" i="12"/>
  <c r="Z211" i="12" l="1"/>
  <c r="AA211" i="12"/>
  <c r="Y211" i="12"/>
  <c r="AI120" i="12" l="1"/>
  <c r="AJ120" i="12"/>
  <c r="AK120" i="12"/>
  <c r="AL120" i="12"/>
  <c r="AM120" i="12"/>
  <c r="AN120" i="12"/>
  <c r="AO120" i="12"/>
  <c r="AP120" i="12"/>
  <c r="AQ120" i="12"/>
  <c r="BF120" i="12"/>
  <c r="AS120" i="12"/>
  <c r="AT120" i="12"/>
  <c r="AU120" i="12"/>
  <c r="AY120" i="12"/>
  <c r="AR120" i="12"/>
  <c r="AX120" i="12"/>
  <c r="AV120" i="12"/>
  <c r="AZ120" i="12"/>
  <c r="BA120" i="12"/>
  <c r="BB120" i="12"/>
  <c r="BC120" i="12"/>
  <c r="AF120" i="12"/>
  <c r="AG120" i="12"/>
  <c r="AH120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99" i="12"/>
  <c r="BT100" i="12"/>
  <c r="BT101" i="12"/>
  <c r="BT102" i="12"/>
  <c r="BT103" i="12"/>
  <c r="BT104" i="12"/>
  <c r="BT105" i="12"/>
  <c r="BT106" i="12"/>
  <c r="BT107" i="12"/>
  <c r="BT108" i="12"/>
  <c r="BT109" i="12"/>
  <c r="BT110" i="12"/>
  <c r="BT111" i="12"/>
  <c r="BT112" i="12"/>
  <c r="BT113" i="12"/>
  <c r="BT114" i="12"/>
  <c r="BT115" i="12"/>
  <c r="BT116" i="12"/>
  <c r="BT117" i="12"/>
  <c r="BT118" i="12"/>
  <c r="BT119" i="12"/>
  <c r="BT46" i="12"/>
  <c r="BD120" i="12" l="1"/>
  <c r="BJ120" i="12"/>
  <c r="BI120" i="12"/>
  <c r="BG120" i="12"/>
  <c r="BH120" i="12"/>
  <c r="AW120" i="12"/>
  <c r="BQ120" i="12"/>
  <c r="BK120" i="12"/>
  <c r="BL120" i="12"/>
  <c r="BM120" i="12"/>
  <c r="BE120" i="12"/>
  <c r="BO120" i="12"/>
  <c r="BN120" i="12"/>
  <c r="BP120" i="12"/>
  <c r="BT120" i="12" l="1"/>
  <c r="BS120" i="12" l="1"/>
  <c r="BR120" i="12"/>
  <c r="AG85" i="20" l="1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J85" i="20"/>
  <c r="I85" i="20"/>
  <c r="H85" i="20"/>
  <c r="G85" i="20"/>
  <c r="F85" i="20"/>
  <c r="E85" i="20"/>
  <c r="D85" i="20"/>
  <c r="AN84" i="20"/>
  <c r="AM84" i="20"/>
  <c r="BL82" i="20"/>
  <c r="BK82" i="20"/>
  <c r="BJ82" i="20"/>
  <c r="BI82" i="20"/>
  <c r="BH82" i="20"/>
  <c r="BG82" i="20"/>
  <c r="BF82" i="20"/>
  <c r="BE82" i="20"/>
  <c r="BD82" i="20"/>
  <c r="BC82" i="20"/>
  <c r="BB82" i="20"/>
  <c r="BA82" i="20"/>
  <c r="AZ82" i="20"/>
  <c r="AY82" i="20"/>
  <c r="AX82" i="20"/>
  <c r="AW82" i="20"/>
  <c r="AV82" i="20"/>
  <c r="AU82" i="20"/>
  <c r="AT82" i="20"/>
  <c r="AT84" i="20" s="1"/>
  <c r="AS82" i="20"/>
  <c r="AS84" i="20" s="1"/>
  <c r="AR82" i="20"/>
  <c r="AR84" i="20" s="1"/>
  <c r="AQ82" i="20"/>
  <c r="AQ84" i="20" s="1"/>
  <c r="AP82" i="20"/>
  <c r="AP84" i="20" s="1"/>
  <c r="AO82" i="20"/>
  <c r="AO84" i="20" s="1"/>
  <c r="AN82" i="20"/>
  <c r="AM82" i="20"/>
  <c r="AL82" i="20"/>
  <c r="AL84" i="20" s="1"/>
  <c r="AK82" i="20"/>
  <c r="AK84" i="20" s="1"/>
  <c r="AJ82" i="20"/>
  <c r="AJ84" i="20" s="1"/>
  <c r="AI82" i="20"/>
  <c r="AI84" i="20" s="1"/>
  <c r="AG82" i="20"/>
  <c r="AF82" i="20"/>
  <c r="AC82" i="20"/>
  <c r="Z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J82" i="20"/>
  <c r="I82" i="20"/>
  <c r="H82" i="20"/>
  <c r="G82" i="20"/>
  <c r="F82" i="20"/>
  <c r="E82" i="20"/>
  <c r="D82" i="20"/>
  <c r="AG81" i="20"/>
  <c r="AF81" i="20"/>
  <c r="AC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J81" i="20"/>
  <c r="I81" i="20"/>
  <c r="H81" i="20"/>
  <c r="G81" i="20"/>
  <c r="F81" i="20"/>
  <c r="E81" i="20"/>
  <c r="D81" i="20"/>
  <c r="AG80" i="20"/>
  <c r="AF80" i="20"/>
  <c r="AC80" i="20"/>
  <c r="AC83" i="20" s="1"/>
  <c r="Z80" i="20"/>
  <c r="Z83" i="20" s="1"/>
  <c r="Y80" i="20"/>
  <c r="X80" i="20"/>
  <c r="X83" i="20" s="1"/>
  <c r="W80" i="20"/>
  <c r="W83" i="20" s="1"/>
  <c r="V80" i="20"/>
  <c r="U80" i="20"/>
  <c r="T80" i="20"/>
  <c r="S80" i="20"/>
  <c r="S83" i="20" s="1"/>
  <c r="R80" i="20"/>
  <c r="R83" i="20" s="1"/>
  <c r="Q80" i="20"/>
  <c r="P80" i="20"/>
  <c r="P83" i="20" s="1"/>
  <c r="O80" i="20"/>
  <c r="O83" i="20" s="1"/>
  <c r="N80" i="20"/>
  <c r="M80" i="20"/>
  <c r="L80" i="20"/>
  <c r="J80" i="20"/>
  <c r="J83" i="20" s="1"/>
  <c r="I80" i="20"/>
  <c r="I83" i="20" s="1"/>
  <c r="H80" i="20"/>
  <c r="G80" i="20"/>
  <c r="G83" i="20" s="1"/>
  <c r="F80" i="20"/>
  <c r="F83" i="20" s="1"/>
  <c r="E80" i="20"/>
  <c r="D80" i="20"/>
  <c r="AE78" i="20"/>
  <c r="AD78" i="20"/>
  <c r="AB78" i="20"/>
  <c r="AA78" i="20"/>
  <c r="AE77" i="20"/>
  <c r="AD77" i="20"/>
  <c r="AB77" i="20"/>
  <c r="AA77" i="20"/>
  <c r="AE76" i="20"/>
  <c r="AD76" i="20"/>
  <c r="AB76" i="20"/>
  <c r="AA76" i="20"/>
  <c r="AE75" i="20"/>
  <c r="AD75" i="20"/>
  <c r="AB75" i="20"/>
  <c r="AA75" i="20"/>
  <c r="AE74" i="20"/>
  <c r="AD74" i="20"/>
  <c r="AB74" i="20"/>
  <c r="AA74" i="20"/>
  <c r="AE73" i="20"/>
  <c r="AD73" i="20"/>
  <c r="AB73" i="20"/>
  <c r="AA73" i="20"/>
  <c r="AE72" i="20"/>
  <c r="AD72" i="20"/>
  <c r="AB72" i="20"/>
  <c r="AH72" i="20" s="1"/>
  <c r="AE71" i="20"/>
  <c r="AD71" i="20"/>
  <c r="AB71" i="20"/>
  <c r="AA71" i="20"/>
  <c r="AE70" i="20"/>
  <c r="AD70" i="20"/>
  <c r="AB70" i="20"/>
  <c r="AH70" i="20" s="1"/>
  <c r="AE69" i="20"/>
  <c r="AD69" i="20"/>
  <c r="AB69" i="20"/>
  <c r="AA69" i="20"/>
  <c r="AE68" i="20"/>
  <c r="AD68" i="20"/>
  <c r="AB68" i="20"/>
  <c r="AH68" i="20" s="1"/>
  <c r="AE67" i="20"/>
  <c r="AD67" i="20"/>
  <c r="AB67" i="20"/>
  <c r="AE66" i="20"/>
  <c r="AD66" i="20"/>
  <c r="AB66" i="20"/>
  <c r="AE65" i="20"/>
  <c r="AD65" i="20"/>
  <c r="AB65" i="20"/>
  <c r="AA65" i="20"/>
  <c r="AE64" i="20"/>
  <c r="AD64" i="20"/>
  <c r="AB64" i="20"/>
  <c r="AE63" i="20"/>
  <c r="AD63" i="20"/>
  <c r="AB63" i="20"/>
  <c r="AA63" i="20"/>
  <c r="AE62" i="20"/>
  <c r="AD62" i="20"/>
  <c r="AB62" i="20"/>
  <c r="AH62" i="20" s="1"/>
  <c r="AE61" i="20"/>
  <c r="AD61" i="20"/>
  <c r="AB61" i="20"/>
  <c r="AE60" i="20"/>
  <c r="AD60" i="20"/>
  <c r="AB60" i="20"/>
  <c r="AH60" i="20"/>
  <c r="AE59" i="20"/>
  <c r="AD59" i="20"/>
  <c r="AB59" i="20"/>
  <c r="AH59" i="20" s="1"/>
  <c r="AE58" i="20"/>
  <c r="AB58" i="20"/>
  <c r="AA58" i="20"/>
  <c r="AE57" i="20"/>
  <c r="AD57" i="20"/>
  <c r="AB57" i="20"/>
  <c r="AE56" i="20"/>
  <c r="AD56" i="20"/>
  <c r="AB56" i="20"/>
  <c r="AA56" i="20"/>
  <c r="AE55" i="20"/>
  <c r="AD55" i="20"/>
  <c r="AB55" i="20"/>
  <c r="AE54" i="20"/>
  <c r="AD54" i="20"/>
  <c r="AH54" i="20" s="1"/>
  <c r="AB54" i="20"/>
  <c r="AE53" i="20"/>
  <c r="AD53" i="20"/>
  <c r="AB53" i="20"/>
  <c r="AA53" i="20"/>
  <c r="AE52" i="20"/>
  <c r="AB52" i="20"/>
  <c r="AA52" i="20"/>
  <c r="AE51" i="20"/>
  <c r="AD51" i="20"/>
  <c r="AB51" i="20"/>
  <c r="AA51" i="20"/>
  <c r="AE50" i="20"/>
  <c r="AD50" i="20"/>
  <c r="AB50" i="20"/>
  <c r="AA50" i="20"/>
  <c r="AE49" i="20"/>
  <c r="AD49" i="20"/>
  <c r="AB49" i="20"/>
  <c r="AH49" i="20" s="1"/>
  <c r="AA49" i="20"/>
  <c r="AE48" i="20"/>
  <c r="AD48" i="20"/>
  <c r="AB48" i="20"/>
  <c r="AA48" i="20"/>
  <c r="AE47" i="20"/>
  <c r="AD47" i="20"/>
  <c r="AB47" i="20"/>
  <c r="AA47" i="20"/>
  <c r="AE46" i="20"/>
  <c r="AD46" i="20"/>
  <c r="AB46" i="20"/>
  <c r="AA46" i="20"/>
  <c r="AE45" i="20"/>
  <c r="AD45" i="20"/>
  <c r="AB45" i="20"/>
  <c r="AA45" i="20"/>
  <c r="AE44" i="20"/>
  <c r="AD44" i="20"/>
  <c r="AH44" i="20" s="1"/>
  <c r="AB44" i="20"/>
  <c r="AE43" i="20"/>
  <c r="AD43" i="20"/>
  <c r="AB43" i="20"/>
  <c r="AB42" i="20"/>
  <c r="AE41" i="20"/>
  <c r="AD41" i="20"/>
  <c r="AB41" i="20"/>
  <c r="AE40" i="20"/>
  <c r="AD40" i="20"/>
  <c r="AB40" i="20"/>
  <c r="AA40" i="20"/>
  <c r="AH40" i="20" s="1"/>
  <c r="AE39" i="20"/>
  <c r="AD39" i="20"/>
  <c r="AB39" i="20"/>
  <c r="AA39" i="20"/>
  <c r="AE38" i="20"/>
  <c r="AD38" i="20"/>
  <c r="AB38" i="20"/>
  <c r="AH38" i="20"/>
  <c r="AE37" i="20"/>
  <c r="AD37" i="20"/>
  <c r="AB37" i="20"/>
  <c r="AE36" i="20"/>
  <c r="AD36" i="20"/>
  <c r="AB36" i="20"/>
  <c r="AA36" i="20"/>
  <c r="AE35" i="20"/>
  <c r="AD35" i="20"/>
  <c r="AB35" i="20"/>
  <c r="AA35" i="20"/>
  <c r="AE34" i="20"/>
  <c r="AD34" i="20"/>
  <c r="AB34" i="20"/>
  <c r="AB33" i="20"/>
  <c r="AA33" i="20"/>
  <c r="AH33" i="20" s="1"/>
  <c r="AE32" i="20"/>
  <c r="AD32" i="20"/>
  <c r="AB32" i="20"/>
  <c r="AE31" i="20"/>
  <c r="AD31" i="20"/>
  <c r="AB31" i="20"/>
  <c r="AA31" i="20"/>
  <c r="AE30" i="20"/>
  <c r="AD30" i="20"/>
  <c r="AB30" i="20"/>
  <c r="AA30" i="20"/>
  <c r="AE29" i="20"/>
  <c r="AD29" i="20"/>
  <c r="AB29" i="20"/>
  <c r="AE28" i="20"/>
  <c r="AD28" i="20"/>
  <c r="AB28" i="20"/>
  <c r="AA28" i="20"/>
  <c r="AE27" i="20"/>
  <c r="AD27" i="20"/>
  <c r="AB27" i="20"/>
  <c r="AA27" i="20"/>
  <c r="AE26" i="20"/>
  <c r="AD26" i="20"/>
  <c r="AB26" i="20"/>
  <c r="AA26" i="20"/>
  <c r="AE25" i="20"/>
  <c r="AD25" i="20"/>
  <c r="AB25" i="20"/>
  <c r="AA25" i="20"/>
  <c r="AE24" i="20"/>
  <c r="AD24" i="20"/>
  <c r="AB24" i="20"/>
  <c r="AE23" i="20"/>
  <c r="AD23" i="20"/>
  <c r="AB23" i="20"/>
  <c r="AA23" i="20"/>
  <c r="AE22" i="20"/>
  <c r="AD22" i="20"/>
  <c r="AB22" i="20"/>
  <c r="AH22" i="20" s="1"/>
  <c r="AE21" i="20"/>
  <c r="AD21" i="20"/>
  <c r="AB21" i="20"/>
  <c r="AA21" i="20"/>
  <c r="AE20" i="20"/>
  <c r="AD20" i="20"/>
  <c r="AB20" i="20"/>
  <c r="AA20" i="20"/>
  <c r="AE19" i="20"/>
  <c r="AD19" i="20"/>
  <c r="AH19" i="20" s="1"/>
  <c r="AB19" i="20"/>
  <c r="AE18" i="20"/>
  <c r="AD18" i="20"/>
  <c r="AB18" i="20"/>
  <c r="AA18" i="20"/>
  <c r="AE17" i="20"/>
  <c r="AD17" i="20"/>
  <c r="AB17" i="20"/>
  <c r="AA17" i="20"/>
  <c r="AE16" i="20"/>
  <c r="AD16" i="20"/>
  <c r="AB16" i="20"/>
  <c r="AE15" i="20"/>
  <c r="AD15" i="20"/>
  <c r="AB15" i="20"/>
  <c r="AA15" i="20"/>
  <c r="AE14" i="20"/>
  <c r="AD14" i="20"/>
  <c r="AB14" i="20"/>
  <c r="AH14" i="20" s="1"/>
  <c r="AE13" i="20"/>
  <c r="AD13" i="20"/>
  <c r="AB13" i="20"/>
  <c r="AA13" i="20"/>
  <c r="AE12" i="20"/>
  <c r="AD12" i="20"/>
  <c r="AB12" i="20"/>
  <c r="AH12" i="20" s="1"/>
  <c r="AE11" i="20"/>
  <c r="AH11" i="20" s="1"/>
  <c r="AD11" i="20"/>
  <c r="AB11" i="20"/>
  <c r="AA11" i="20"/>
  <c r="AE10" i="20"/>
  <c r="AD10" i="20"/>
  <c r="AB10" i="20"/>
  <c r="AA10" i="20"/>
  <c r="AE9" i="20"/>
  <c r="AD9" i="20"/>
  <c r="AB9" i="20"/>
  <c r="AE8" i="20"/>
  <c r="AD8" i="20"/>
  <c r="AB8" i="20"/>
  <c r="AE7" i="20"/>
  <c r="AD7" i="20"/>
  <c r="AB7" i="20"/>
  <c r="AA7" i="20"/>
  <c r="K5" i="20"/>
  <c r="K80" i="20" s="1"/>
  <c r="AI83" i="20"/>
  <c r="AH27" i="20" l="1"/>
  <c r="AH50" i="20"/>
  <c r="AH52" i="20"/>
  <c r="AH76" i="20"/>
  <c r="AH78" i="20"/>
  <c r="H83" i="20"/>
  <c r="Q83" i="20"/>
  <c r="Y83" i="20"/>
  <c r="K85" i="20"/>
  <c r="AH30" i="20"/>
  <c r="AH28" i="20"/>
  <c r="AH37" i="20"/>
  <c r="AH13" i="20"/>
  <c r="AH20" i="20"/>
  <c r="AH45" i="20"/>
  <c r="AH47" i="20"/>
  <c r="AH31" i="20"/>
  <c r="AH58" i="20"/>
  <c r="K82" i="20"/>
  <c r="AH69" i="20"/>
  <c r="AH21" i="20"/>
  <c r="AD82" i="20"/>
  <c r="AE82" i="20"/>
  <c r="AA80" i="20"/>
  <c r="AH9" i="20"/>
  <c r="AH16" i="20"/>
  <c r="AH34" i="20"/>
  <c r="AH53" i="20"/>
  <c r="AA82" i="20"/>
  <c r="AH57" i="20"/>
  <c r="AH63" i="20"/>
  <c r="AH65" i="20"/>
  <c r="AH67" i="20"/>
  <c r="L83" i="20"/>
  <c r="T83" i="20"/>
  <c r="AF83" i="20"/>
  <c r="AA81" i="20"/>
  <c r="AD80" i="20"/>
  <c r="AH18" i="20"/>
  <c r="AE80" i="20"/>
  <c r="AH26" i="20"/>
  <c r="AH17" i="20"/>
  <c r="D83" i="20"/>
  <c r="M83" i="20"/>
  <c r="AG83" i="20"/>
  <c r="AH39" i="20"/>
  <c r="AH48" i="20"/>
  <c r="AH77" i="20"/>
  <c r="AH10" i="20"/>
  <c r="AH29" i="20"/>
  <c r="AB81" i="20"/>
  <c r="AH36" i="20"/>
  <c r="AH46" i="20"/>
  <c r="AH56" i="20"/>
  <c r="AD81" i="20"/>
  <c r="AH64" i="20"/>
  <c r="AH74" i="20"/>
  <c r="AB80" i="20"/>
  <c r="AH15" i="20"/>
  <c r="AH24" i="20"/>
  <c r="AH35" i="20"/>
  <c r="AH43" i="20"/>
  <c r="AB82" i="20"/>
  <c r="AH71" i="20"/>
  <c r="AH73" i="20"/>
  <c r="AH75" i="20"/>
  <c r="U83" i="20"/>
  <c r="AH23" i="20"/>
  <c r="AH25" i="20"/>
  <c r="AH32" i="20"/>
  <c r="AH41" i="20"/>
  <c r="AH51" i="20"/>
  <c r="AH61" i="20"/>
  <c r="E83" i="20"/>
  <c r="N83" i="20"/>
  <c r="V83" i="20"/>
  <c r="AH8" i="20"/>
  <c r="AH7" i="20"/>
  <c r="K81" i="20"/>
  <c r="K83" i="20" s="1"/>
  <c r="AH55" i="20"/>
  <c r="AE81" i="20"/>
  <c r="AB83" i="20" l="1"/>
  <c r="AE83" i="20"/>
  <c r="AA83" i="20"/>
  <c r="AD83" i="20"/>
  <c r="AR4" i="17"/>
  <c r="AS4" i="17"/>
  <c r="AR5" i="17"/>
  <c r="AS5" i="17"/>
  <c r="AR6" i="17"/>
  <c r="AS6" i="17"/>
  <c r="AR7" i="17"/>
  <c r="AS7" i="17"/>
  <c r="AR8" i="17"/>
  <c r="AS8" i="17"/>
  <c r="AR9" i="17"/>
  <c r="AS9" i="17"/>
  <c r="AR10" i="17"/>
  <c r="AS10" i="17"/>
  <c r="AR11" i="17"/>
  <c r="AS11" i="17"/>
  <c r="AR12" i="17"/>
  <c r="AS12" i="17"/>
  <c r="AR13" i="17"/>
  <c r="AS13" i="17"/>
  <c r="AR14" i="17"/>
  <c r="AS14" i="17"/>
  <c r="AR15" i="17"/>
  <c r="AS15" i="17"/>
  <c r="AR16" i="17"/>
  <c r="AS16" i="17"/>
  <c r="AR17" i="17"/>
  <c r="AS17" i="17"/>
  <c r="AR18" i="17"/>
  <c r="AS18" i="17"/>
  <c r="AR19" i="17"/>
  <c r="AS19" i="17"/>
  <c r="AR20" i="17"/>
  <c r="AS20" i="17"/>
  <c r="AR21" i="17"/>
  <c r="AS21" i="17"/>
  <c r="AR22" i="17"/>
  <c r="AS22" i="17"/>
  <c r="AR23" i="17"/>
  <c r="AS23" i="17"/>
  <c r="AR24" i="17"/>
  <c r="AS24" i="17"/>
  <c r="AR25" i="17"/>
  <c r="AS25" i="17"/>
  <c r="AR26" i="17"/>
  <c r="AS26" i="17"/>
  <c r="AS27" i="17"/>
  <c r="AS28" i="17"/>
  <c r="AR29" i="17"/>
  <c r="AS29" i="17"/>
  <c r="AR30" i="17"/>
  <c r="AS30" i="17"/>
  <c r="AR31" i="17"/>
  <c r="AS31" i="17"/>
  <c r="AR32" i="17"/>
  <c r="AS32" i="17"/>
  <c r="AR33" i="17"/>
  <c r="AS33" i="17"/>
  <c r="AR34" i="17"/>
  <c r="AS34" i="17"/>
  <c r="AR35" i="17"/>
  <c r="AS35" i="17"/>
  <c r="AR36" i="17"/>
  <c r="AS36" i="17"/>
  <c r="AR37" i="17"/>
  <c r="AS37" i="17"/>
  <c r="AR38" i="17"/>
  <c r="AS38" i="17"/>
  <c r="AR39" i="17"/>
  <c r="AS39" i="17"/>
  <c r="AR40" i="17"/>
  <c r="AS40" i="17"/>
  <c r="AR41" i="17"/>
  <c r="AS41" i="17"/>
  <c r="AR42" i="17"/>
  <c r="AS42" i="17"/>
  <c r="AR43" i="17"/>
  <c r="AS43" i="17"/>
  <c r="AR44" i="17"/>
  <c r="AS44" i="17"/>
  <c r="AR45" i="17"/>
  <c r="AS45" i="17"/>
  <c r="AR46" i="17"/>
  <c r="AS46" i="17"/>
  <c r="AR47" i="17"/>
  <c r="AS47" i="17"/>
  <c r="AR48" i="17"/>
  <c r="AS48" i="17"/>
  <c r="AR49" i="17"/>
  <c r="AS49" i="17"/>
  <c r="AR50" i="17"/>
  <c r="AS50" i="17"/>
  <c r="AR51" i="17"/>
  <c r="AS51" i="17"/>
  <c r="AR52" i="17"/>
  <c r="AS52" i="17"/>
  <c r="AR53" i="17"/>
  <c r="AS53" i="17"/>
  <c r="AR54" i="17"/>
  <c r="AS54" i="17"/>
  <c r="AR55" i="17"/>
  <c r="AS55" i="17"/>
  <c r="AR56" i="17"/>
  <c r="AS56" i="17"/>
  <c r="AR57" i="17"/>
  <c r="AS57" i="17"/>
  <c r="AR58" i="17"/>
  <c r="AS58" i="17"/>
  <c r="AR59" i="17"/>
  <c r="AS59" i="17"/>
  <c r="AR60" i="17"/>
  <c r="AS60" i="17"/>
  <c r="AR61" i="17"/>
  <c r="AS61" i="17"/>
  <c r="AR62" i="17"/>
  <c r="AS62" i="17"/>
  <c r="AR63" i="17"/>
  <c r="AS63" i="17"/>
  <c r="AR64" i="17"/>
  <c r="AS64" i="17"/>
  <c r="AR65" i="17"/>
  <c r="AS65" i="17"/>
  <c r="AR66" i="17"/>
  <c r="AS66" i="17"/>
  <c r="AR67" i="17"/>
  <c r="AS67" i="17"/>
  <c r="AR68" i="17"/>
  <c r="AS68" i="17"/>
  <c r="AR69" i="17"/>
  <c r="AS69" i="17"/>
  <c r="AR70" i="17"/>
  <c r="AS70" i="17"/>
  <c r="AR71" i="17"/>
  <c r="AS71" i="17"/>
  <c r="AR72" i="17"/>
  <c r="AS72" i="17"/>
  <c r="AR73" i="17"/>
  <c r="AS73" i="17"/>
  <c r="AR74" i="17"/>
  <c r="AS74" i="17"/>
  <c r="AR75" i="17"/>
  <c r="AS75" i="17"/>
  <c r="AR76" i="17"/>
  <c r="AS76" i="17"/>
  <c r="AR77" i="17"/>
  <c r="AS77" i="17"/>
  <c r="AR78" i="17"/>
  <c r="AS78" i="17"/>
  <c r="AC79" i="17"/>
  <c r="AN79" i="17"/>
  <c r="AO79" i="17"/>
  <c r="AP79" i="17"/>
  <c r="AQ79" i="17"/>
  <c r="Q79" i="17" l="1"/>
  <c r="D79" i="17"/>
  <c r="E79" i="17"/>
  <c r="F79" i="17"/>
  <c r="H79" i="17"/>
  <c r="I79" i="17"/>
  <c r="J79" i="17"/>
  <c r="K79" i="17"/>
  <c r="L79" i="17"/>
  <c r="M79" i="17"/>
  <c r="N79" i="17"/>
  <c r="O79" i="17"/>
  <c r="P79" i="17"/>
  <c r="R79" i="17"/>
  <c r="S79" i="17"/>
  <c r="T79" i="17"/>
  <c r="U79" i="17"/>
  <c r="V79" i="17"/>
  <c r="W79" i="17"/>
  <c r="X79" i="17"/>
  <c r="AK79" i="17"/>
  <c r="Z79" i="17"/>
  <c r="AA79" i="17"/>
  <c r="AF79" i="17"/>
  <c r="AB79" i="17"/>
  <c r="AL79" i="17"/>
  <c r="Y79" i="17"/>
  <c r="AD79" i="17"/>
  <c r="AG79" i="17"/>
  <c r="AH79" i="17"/>
  <c r="AI79" i="17"/>
  <c r="AJ79" i="17"/>
  <c r="AE79" i="17"/>
  <c r="AM79" i="17"/>
  <c r="G79" i="17"/>
  <c r="G80" i="17" l="1"/>
  <c r="AO91" i="18" l="1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91" i="18"/>
  <c r="AP90" i="18"/>
  <c r="AP89" i="18"/>
  <c r="AP88" i="18"/>
  <c r="AP87" i="18"/>
  <c r="AP86" i="18"/>
  <c r="AP85" i="18"/>
  <c r="AP84" i="18"/>
  <c r="AP83" i="18"/>
  <c r="AP82" i="18"/>
  <c r="AP81" i="18"/>
  <c r="AP80" i="18"/>
  <c r="AP79" i="18"/>
  <c r="AP78" i="18"/>
  <c r="AP77" i="18"/>
  <c r="AP76" i="18"/>
  <c r="AP75" i="18"/>
  <c r="AP74" i="18"/>
  <c r="AP73" i="18"/>
  <c r="AP72" i="18"/>
  <c r="AP71" i="18"/>
  <c r="AP70" i="18"/>
  <c r="AP69" i="18"/>
  <c r="AP68" i="18"/>
  <c r="AP67" i="18"/>
  <c r="AP66" i="18"/>
  <c r="AP65" i="18"/>
  <c r="AP64" i="18"/>
  <c r="AP63" i="18"/>
  <c r="AP62" i="18"/>
  <c r="AP61" i="18"/>
  <c r="AP60" i="18"/>
  <c r="AP59" i="18"/>
  <c r="AP58" i="18"/>
  <c r="AP57" i="18"/>
  <c r="AP56" i="18"/>
  <c r="AP55" i="18"/>
  <c r="AP54" i="18"/>
  <c r="AP53" i="18"/>
  <c r="AP52" i="18"/>
  <c r="AP51" i="18"/>
  <c r="AP50" i="18"/>
  <c r="AP49" i="18"/>
  <c r="AP48" i="18"/>
  <c r="AP47" i="18"/>
  <c r="AP46" i="18"/>
  <c r="AP45" i="18"/>
  <c r="AP44" i="18"/>
  <c r="AP43" i="18"/>
  <c r="AP42" i="18"/>
  <c r="AP41" i="18"/>
  <c r="AP40" i="18"/>
  <c r="AP39" i="18"/>
  <c r="AP38" i="18"/>
  <c r="AP37" i="18"/>
  <c r="AP36" i="18"/>
  <c r="AP35" i="18"/>
  <c r="AP31" i="18"/>
  <c r="AP30" i="18"/>
  <c r="AP29" i="18"/>
  <c r="AP27" i="18"/>
  <c r="AP26" i="18"/>
  <c r="AP25" i="18"/>
  <c r="AP24" i="18"/>
  <c r="AP23" i="18"/>
  <c r="AP22" i="18"/>
  <c r="AP21" i="18"/>
  <c r="AP19" i="18"/>
  <c r="AP18" i="18"/>
  <c r="AP17" i="18"/>
  <c r="AP16" i="18"/>
  <c r="AP15" i="18"/>
  <c r="AP14" i="18"/>
  <c r="AP13" i="18"/>
  <c r="AP12" i="18"/>
  <c r="AP11" i="18"/>
  <c r="AP10" i="18"/>
  <c r="AP9" i="18"/>
  <c r="AP8" i="18"/>
  <c r="AP7" i="18"/>
  <c r="AP6" i="18"/>
  <c r="AP91" i="18" s="1"/>
</calcChain>
</file>

<file path=xl/sharedStrings.xml><?xml version="1.0" encoding="utf-8"?>
<sst xmlns="http://schemas.openxmlformats.org/spreadsheetml/2006/main" count="10549" uniqueCount="531">
  <si>
    <t>Technologijos</t>
  </si>
  <si>
    <t>Istorija</t>
  </si>
  <si>
    <t>Geografija</t>
  </si>
  <si>
    <t>Matematika</t>
  </si>
  <si>
    <t>Chemija</t>
  </si>
  <si>
    <t>Biologija</t>
  </si>
  <si>
    <t>Muzika</t>
  </si>
  <si>
    <t>Dailė</t>
  </si>
  <si>
    <t>Etika</t>
  </si>
  <si>
    <t>Tikyba</t>
  </si>
  <si>
    <t>Antradienis</t>
  </si>
  <si>
    <t>Trečiadienis</t>
  </si>
  <si>
    <t>Ketvirtadienis</t>
  </si>
  <si>
    <t>Penktadienis</t>
  </si>
  <si>
    <t>MB</t>
  </si>
  <si>
    <t>R</t>
  </si>
  <si>
    <t>AB2</t>
  </si>
  <si>
    <t>LA</t>
  </si>
  <si>
    <t>T</t>
  </si>
  <si>
    <t>PS</t>
  </si>
  <si>
    <t>LB</t>
  </si>
  <si>
    <t>BA</t>
  </si>
  <si>
    <t>E</t>
  </si>
  <si>
    <t>GA</t>
  </si>
  <si>
    <t>IB</t>
  </si>
  <si>
    <t>MA</t>
  </si>
  <si>
    <t>TNKL</t>
  </si>
  <si>
    <t>IA</t>
  </si>
  <si>
    <t>ET</t>
  </si>
  <si>
    <t>GB</t>
  </si>
  <si>
    <t>DB</t>
  </si>
  <si>
    <t>MU</t>
  </si>
  <si>
    <t>STA</t>
  </si>
  <si>
    <t>CHA</t>
  </si>
  <si>
    <t>FA</t>
  </si>
  <si>
    <t>STB</t>
  </si>
  <si>
    <t>BB</t>
  </si>
  <si>
    <t>TMB</t>
  </si>
  <si>
    <t>H.Marčiauskienė</t>
  </si>
  <si>
    <t>R.Baranauskienė</t>
  </si>
  <si>
    <t>Lietuvių k. 3</t>
  </si>
  <si>
    <t>V.Kalesnykaitė</t>
  </si>
  <si>
    <t>Lietuvių k. 1</t>
  </si>
  <si>
    <t>V.Maslinskienė</t>
  </si>
  <si>
    <t>Anglų k. 1</t>
  </si>
  <si>
    <t>I.Vidauskienė</t>
  </si>
  <si>
    <t>Anglų k. 2</t>
  </si>
  <si>
    <t>V.Kalesnikienė</t>
  </si>
  <si>
    <t>N.Lubienė</t>
  </si>
  <si>
    <t>Matematikos k. 1</t>
  </si>
  <si>
    <t>D.Vilkienė</t>
  </si>
  <si>
    <t>L.Janickaitė</t>
  </si>
  <si>
    <t>Inform.tech. k.1</t>
  </si>
  <si>
    <t>D.Lesutienė</t>
  </si>
  <si>
    <t>Inform.tech. k.2</t>
  </si>
  <si>
    <t>Fizika</t>
  </si>
  <si>
    <t>Fizikos k.</t>
  </si>
  <si>
    <t>L.Skardžiuvienė</t>
  </si>
  <si>
    <t>Chemijos k.</t>
  </si>
  <si>
    <t>L.Kalesnykaitė</t>
  </si>
  <si>
    <t>D.Piškinienė</t>
  </si>
  <si>
    <t>R.Česonienė</t>
  </si>
  <si>
    <t>E.Šidlauskienė</t>
  </si>
  <si>
    <t>M.Vaičelytė</t>
  </si>
  <si>
    <t>G. Gudonienė</t>
  </si>
  <si>
    <t>D.Erslavienė</t>
  </si>
  <si>
    <t>A.Golcas</t>
  </si>
  <si>
    <t>Žmogaus sauga</t>
  </si>
  <si>
    <t>R.Chmeliauskas</t>
  </si>
  <si>
    <t>Sporto salė</t>
  </si>
  <si>
    <t>V. Babrauskienė</t>
  </si>
  <si>
    <t>Psichologija</t>
  </si>
  <si>
    <t>ITA</t>
  </si>
  <si>
    <t>Kabinetas</t>
  </si>
  <si>
    <t>PIRMADIENIS</t>
  </si>
  <si>
    <t>ANTRADIENIS</t>
  </si>
  <si>
    <t>TREČIADIENIS</t>
  </si>
  <si>
    <t>KETVIRTADIENIS</t>
  </si>
  <si>
    <t>PENKTADIENIS</t>
  </si>
  <si>
    <t xml:space="preserve">L. Kriščiūnienė </t>
  </si>
  <si>
    <t>AB1</t>
  </si>
  <si>
    <t>Mokytojo 
vardas,  pavardė</t>
  </si>
  <si>
    <t>Dalykas</t>
  </si>
  <si>
    <t xml:space="preserve">Rusų k. </t>
  </si>
  <si>
    <t xml:space="preserve">Dailė </t>
  </si>
  <si>
    <t>Lietuvių k. ir literatūra</t>
  </si>
  <si>
    <t xml:space="preserve">Anglų k. </t>
  </si>
  <si>
    <t xml:space="preserve">Inform.tech. </t>
  </si>
  <si>
    <t>Pilietinis ugdymas</t>
  </si>
  <si>
    <t>Ekonomika ir verslumas</t>
  </si>
  <si>
    <t>Fizinis ugdymas</t>
  </si>
  <si>
    <t>Biologijos k.</t>
  </si>
  <si>
    <t>FU</t>
  </si>
  <si>
    <t>L. Skardžiuvienė</t>
  </si>
  <si>
    <t>Vokiečių k.</t>
  </si>
  <si>
    <t>mb</t>
  </si>
  <si>
    <t>Dorinis ugdymas
B, 1 val.</t>
  </si>
  <si>
    <t xml:space="preserve">Lietuvių kalba ir 
literatūra
</t>
  </si>
  <si>
    <t xml:space="preserve">I-oji užsienio
 kalba </t>
  </si>
  <si>
    <t xml:space="preserve">II-oji užsienio
 kalba </t>
  </si>
  <si>
    <t>Socialinis ugdymas</t>
  </si>
  <si>
    <t>Tikslieji mokslai</t>
  </si>
  <si>
    <t>Gamtos mokslai</t>
  </si>
  <si>
    <t>Menai</t>
  </si>
  <si>
    <t xml:space="preserve">Fizinis ugdymas B </t>
  </si>
  <si>
    <t>Fizinio u. s. š.-tinklinis</t>
  </si>
  <si>
    <t>Psichologija 1 val.</t>
  </si>
  <si>
    <t>Moduliai</t>
  </si>
  <si>
    <t>anglų</t>
  </si>
  <si>
    <t>rusų</t>
  </si>
  <si>
    <t xml:space="preserve">Ekonomika ir verslumas 
</t>
  </si>
  <si>
    <t>Informacinės 
technologijos</t>
  </si>
  <si>
    <t xml:space="preserve">Fizika </t>
  </si>
  <si>
    <t xml:space="preserve">Taikomųjų 
menų, amatų ir dizaino techn. </t>
  </si>
  <si>
    <t xml:space="preserve">Statybos ir medžio apdirbimo techn. </t>
  </si>
  <si>
    <t>Lietuvių k.</t>
  </si>
  <si>
    <t>B5</t>
  </si>
  <si>
    <t>A5</t>
  </si>
  <si>
    <t>B1</t>
  </si>
  <si>
    <t>B2</t>
  </si>
  <si>
    <t>A3</t>
  </si>
  <si>
    <t>B4</t>
  </si>
  <si>
    <t>A2E</t>
  </si>
  <si>
    <t>A2P</t>
  </si>
  <si>
    <t>3MB</t>
  </si>
  <si>
    <t>3ML</t>
  </si>
  <si>
    <t>ML</t>
  </si>
  <si>
    <t>3 ml</t>
  </si>
  <si>
    <t>FB</t>
  </si>
  <si>
    <t>ITAL</t>
  </si>
  <si>
    <t>TMA</t>
  </si>
  <si>
    <t>4B</t>
  </si>
  <si>
    <t>4A</t>
  </si>
  <si>
    <t>4B2</t>
  </si>
  <si>
    <t>V. Geigalienė</t>
  </si>
  <si>
    <t>4F</t>
  </si>
  <si>
    <t>4T</t>
  </si>
  <si>
    <t>4B1</t>
  </si>
  <si>
    <t>VARDAS, PAVARDĖ</t>
  </si>
  <si>
    <t>1a</t>
  </si>
  <si>
    <t>A</t>
  </si>
  <si>
    <t>CHB</t>
  </si>
  <si>
    <t>Anglų k. 3</t>
  </si>
  <si>
    <t>Lietuvių k. 2</t>
  </si>
  <si>
    <t>Matematikos k. 3</t>
  </si>
  <si>
    <t>Matematikos k. 2</t>
  </si>
  <si>
    <t>Lietuvių k. 4</t>
  </si>
  <si>
    <t>V. Kankevičienė</t>
  </si>
  <si>
    <t>Rusų k. 1</t>
  </si>
  <si>
    <t>Rusų k. 2</t>
  </si>
  <si>
    <t>Geografijos k.</t>
  </si>
  <si>
    <t>Muzikos k.</t>
  </si>
  <si>
    <t>Barauskas Juras</t>
  </si>
  <si>
    <t>Bareckas Lukas</t>
  </si>
  <si>
    <t>Bareckas Paulius</t>
  </si>
  <si>
    <t>Bareikaitė Deimantė</t>
  </si>
  <si>
    <t>Bendorytė Fausta</t>
  </si>
  <si>
    <t>Čatrauskaitė Rugilė Austėja +</t>
  </si>
  <si>
    <t>Čekauskaitė Ugnė</t>
  </si>
  <si>
    <t>Dagenis Dominykas</t>
  </si>
  <si>
    <t>Griškevičiūtė Gabija</t>
  </si>
  <si>
    <t>Gudanaitė Dovilė +</t>
  </si>
  <si>
    <t>Kojytė Gustė +</t>
  </si>
  <si>
    <t>Krencius Tautvydas</t>
  </si>
  <si>
    <t>Lisevičiūtė Evelina +</t>
  </si>
  <si>
    <t>Pospešinskaja Greta +</t>
  </si>
  <si>
    <t>Sargelis Arminas</t>
  </si>
  <si>
    <t>Stanišauskaitė Kamilė +</t>
  </si>
  <si>
    <t>Stankevičiūtė Gabija +</t>
  </si>
  <si>
    <t>Striškaitė Evelina +</t>
  </si>
  <si>
    <t>Šalkauskas Matas</t>
  </si>
  <si>
    <t>Šepkutė Rusnė +</t>
  </si>
  <si>
    <t>Tiškovas Emilis</t>
  </si>
  <si>
    <t>Vietrinas Mantas Jonas</t>
  </si>
  <si>
    <t>Viškelis Vilius</t>
  </si>
  <si>
    <t>Amulytė Skaistė</t>
  </si>
  <si>
    <t>Astikas Kipras</t>
  </si>
  <si>
    <t>Čaplikaitė Emilija</t>
  </si>
  <si>
    <t>Černiauskaitė Evelina</t>
  </si>
  <si>
    <t>Česonis Kristijonas</t>
  </si>
  <si>
    <t>Dambrauskas Danielius</t>
  </si>
  <si>
    <t>Danauskaitė Lorelija</t>
  </si>
  <si>
    <t>Graužinytė Meilė</t>
  </si>
  <si>
    <t>Ivanauskaitė Austėja</t>
  </si>
  <si>
    <t>Jakubickis Justas</t>
  </si>
  <si>
    <t>Janovskis Džiugas</t>
  </si>
  <si>
    <t>Jasinevičius Aidas</t>
  </si>
  <si>
    <t>Kamarauskaitė Dagnė</t>
  </si>
  <si>
    <t>Kojis Danielius</t>
  </si>
  <si>
    <t>Kulševičiūtė Viltė</t>
  </si>
  <si>
    <t>Lipinskaitė Viltė</t>
  </si>
  <si>
    <t>Pankovas Deividas</t>
  </si>
  <si>
    <t>Purvaneckas Jokūbas</t>
  </si>
  <si>
    <t>Radzevičius Dovydas</t>
  </si>
  <si>
    <t>Šalkovskytė Emilija</t>
  </si>
  <si>
    <t>Rokaitė Beatričė</t>
  </si>
  <si>
    <t>Rudzevičiūtė Dominyka Baltija</t>
  </si>
  <si>
    <t>Vinckevičiūtė Viltė</t>
  </si>
  <si>
    <t>Žygytė Eglė</t>
  </si>
  <si>
    <t>Adomavičius Dominykas</t>
  </si>
  <si>
    <t>Bazys Augustas</t>
  </si>
  <si>
    <t>Dievulis Dalius</t>
  </si>
  <si>
    <t>Griškevičius Jonas</t>
  </si>
  <si>
    <t>Janukaitytė Kotryna</t>
  </si>
  <si>
    <t>Jasevičiūtė Mingailė</t>
  </si>
  <si>
    <t>Jastremskaitė Jonė</t>
  </si>
  <si>
    <t>Krūminas Dovydas</t>
  </si>
  <si>
    <t>Martinkaitė Akvilė</t>
  </si>
  <si>
    <t>Matulytė Ūla</t>
  </si>
  <si>
    <t>Miliukas Rėjus</t>
  </si>
  <si>
    <t>Miliukas Ridas</t>
  </si>
  <si>
    <t>Pavasaris Pijus</t>
  </si>
  <si>
    <t>Pečiulytė Saulė</t>
  </si>
  <si>
    <t>Pimpytė Karolina</t>
  </si>
  <si>
    <t>Raudeliūnas Medas</t>
  </si>
  <si>
    <t>Rinkevičiūtė Elija</t>
  </si>
  <si>
    <t>Sokolovskytė Karolina</t>
  </si>
  <si>
    <t>Šarkaitė Abigailė</t>
  </si>
  <si>
    <t>Šarmavičiūtė Kamilė</t>
  </si>
  <si>
    <t>Šupo Aurelija</t>
  </si>
  <si>
    <t>Tukanas Deividas</t>
  </si>
  <si>
    <t>Valantavičiūtė Miglė</t>
  </si>
  <si>
    <t>Vasilevskis Dovydas</t>
  </si>
  <si>
    <t>Tikybos k.</t>
  </si>
  <si>
    <t>J. Mačiulienė</t>
  </si>
  <si>
    <t xml:space="preserve">Pirmadienis </t>
  </si>
  <si>
    <t>IIIa   klasė</t>
  </si>
  <si>
    <t>Informacinės technologijos</t>
  </si>
  <si>
    <t>IT</t>
  </si>
  <si>
    <t>PAPILDOMI ŽYMĖJIMAI:</t>
  </si>
  <si>
    <t>I</t>
  </si>
  <si>
    <t>F</t>
  </si>
  <si>
    <t>D</t>
  </si>
  <si>
    <t>Informacinių technologijų leidybos išplėstinis kursas</t>
  </si>
  <si>
    <t>Lietuvių kalba ir literatūra</t>
  </si>
  <si>
    <t>L</t>
  </si>
  <si>
    <t>G</t>
  </si>
  <si>
    <t>CH</t>
  </si>
  <si>
    <t>išplėstinis kursas</t>
  </si>
  <si>
    <t>A, B2</t>
  </si>
  <si>
    <t>I-oji užsienio k. (anglų)</t>
  </si>
  <si>
    <t>M</t>
  </si>
  <si>
    <t>B</t>
  </si>
  <si>
    <t>Taikomojo meno, amatų ir dizaino  technologijos</t>
  </si>
  <si>
    <t>TM</t>
  </si>
  <si>
    <t>Statybos ir medžio apdirbimo  technologijos</t>
  </si>
  <si>
    <t>ST</t>
  </si>
  <si>
    <t>bendrasis kursas</t>
  </si>
  <si>
    <t>B, B1</t>
  </si>
  <si>
    <t>II-oji užsienio k. (rusų)</t>
  </si>
  <si>
    <t>Pasirinkta sporto šaka (tinklinis)</t>
  </si>
  <si>
    <t>dalyko modulis</t>
  </si>
  <si>
    <t>m</t>
  </si>
  <si>
    <t>ga</t>
  </si>
  <si>
    <t>Dailės k.</t>
  </si>
  <si>
    <t>Istorijos k.</t>
  </si>
  <si>
    <t>Socialinių mokslų k.  2</t>
  </si>
  <si>
    <t>IIIb  klasė</t>
  </si>
  <si>
    <t>IIIc  klasė</t>
  </si>
  <si>
    <t>Socialinių mokslų k. 1./
Psichologo k.</t>
  </si>
  <si>
    <t>Inform.tech.</t>
  </si>
  <si>
    <t>A. Žarnauskienė</t>
  </si>
  <si>
    <t>ps</t>
  </si>
  <si>
    <t xml:space="preserve"> </t>
  </si>
  <si>
    <t xml:space="preserve">  </t>
  </si>
  <si>
    <t>Andrikonytė Rusnė</t>
  </si>
  <si>
    <t>Bareika Dovydas</t>
  </si>
  <si>
    <t>Beliakovas Deividas</t>
  </si>
  <si>
    <t>Bilinskaitė Austėja</t>
  </si>
  <si>
    <t>Brazulevičiūtė Emilija</t>
  </si>
  <si>
    <t>Dačka Karolis</t>
  </si>
  <si>
    <t>Gaidys Ainis</t>
  </si>
  <si>
    <t>Griškevičiūtė Fausta</t>
  </si>
  <si>
    <t>Jagminas Matas</t>
  </si>
  <si>
    <t>Jančevskij Armandas</t>
  </si>
  <si>
    <t>Jankauskaitė Augustina</t>
  </si>
  <si>
    <t>Jurevičiūtė Rugilė</t>
  </si>
  <si>
    <t>Juškevičiūtė Ieva</t>
  </si>
  <si>
    <t>Kralikevičius Nojus</t>
  </si>
  <si>
    <t>Lapinskaitė Rugilė</t>
  </si>
  <si>
    <t>Lukoševičius Mantas</t>
  </si>
  <si>
    <t>Maslinskaitė Emilija</t>
  </si>
  <si>
    <t>Mažulis Eimantas</t>
  </si>
  <si>
    <t>Meškerevičius Edvinas</t>
  </si>
  <si>
    <t>Papreckytė Emilija</t>
  </si>
  <si>
    <t>Romaška Domantas</t>
  </si>
  <si>
    <t>Stankutė Gustė</t>
  </si>
  <si>
    <t>Stundytė Goda</t>
  </si>
  <si>
    <t>Šešelgytė Palmira</t>
  </si>
  <si>
    <t>Turauskaitė Dovilė</t>
  </si>
  <si>
    <t>Valinčiūtė Kamilė</t>
  </si>
  <si>
    <t>Zmejauskaitė Viltė</t>
  </si>
  <si>
    <t>Adomavičius Mantas</t>
  </si>
  <si>
    <t>Armanavičiūtė Augustė</t>
  </si>
  <si>
    <t>Drublionis Nojus</t>
  </si>
  <si>
    <t>Fedaravičius Dominykas</t>
  </si>
  <si>
    <t>Gudanas Nedas</t>
  </si>
  <si>
    <t>Igliukaitė Benita</t>
  </si>
  <si>
    <t>Jurkūnas Aidas</t>
  </si>
  <si>
    <t>Kavaliauskaitė Eimantė</t>
  </si>
  <si>
    <t>Krencius Laimis</t>
  </si>
  <si>
    <t>Mageras Orestas</t>
  </si>
  <si>
    <t>Mikulevičiūtė Adrijana</t>
  </si>
  <si>
    <t>Navickaitė Goda</t>
  </si>
  <si>
    <t>Pakalnytė Augustė</t>
  </si>
  <si>
    <t>Purvaneckaitė Kotryna</t>
  </si>
  <si>
    <t>Ragauskaitė Odeta</t>
  </si>
  <si>
    <t>Strazdas Eimantas</t>
  </si>
  <si>
    <t>Vaicekauskaitė Vilija</t>
  </si>
  <si>
    <t>Varaneckaitė Elzė</t>
  </si>
  <si>
    <t>Varaneckas Pijus</t>
  </si>
  <si>
    <t>Alekna Dovydas</t>
  </si>
  <si>
    <t>Antanaitis Simas</t>
  </si>
  <si>
    <t>Bagočiūnas Rimvydas Jaunius</t>
  </si>
  <si>
    <t>Baikauskas Eimantas</t>
  </si>
  <si>
    <t>Baltrukovičius Domas</t>
  </si>
  <si>
    <t>Bartašius Dovydas</t>
  </si>
  <si>
    <t>Bartusevičius Rokas</t>
  </si>
  <si>
    <t>Bilotas Eimantas</t>
  </si>
  <si>
    <t>Bučinskaitė Augustė</t>
  </si>
  <si>
    <t>Cikanavičiūtė Greta</t>
  </si>
  <si>
    <t>Čerkasovas Augustinas</t>
  </si>
  <si>
    <t>Dalalaitė Ema</t>
  </si>
  <si>
    <t>Jaščemskaitė Gabija</t>
  </si>
  <si>
    <t>Juodviršis Kipras</t>
  </si>
  <si>
    <t>Krūminas Jaunius</t>
  </si>
  <si>
    <t>Matulianecaitė Urtė</t>
  </si>
  <si>
    <t>Miselis Martynas</t>
  </si>
  <si>
    <t>Perednytė Beata</t>
  </si>
  <si>
    <t>Raišys Kernius</t>
  </si>
  <si>
    <t>Repečkaitė Inesa</t>
  </si>
  <si>
    <t>Romeika Dovydas</t>
  </si>
  <si>
    <t>Simonian Daniel</t>
  </si>
  <si>
    <t>Stasiukaitis Vytenis</t>
  </si>
  <si>
    <t>Šinkūnaitė Beata</t>
  </si>
  <si>
    <t>Vyšniauskas Dovydas</t>
  </si>
  <si>
    <t>LI</t>
  </si>
  <si>
    <t>FI</t>
  </si>
  <si>
    <t>TT</t>
  </si>
  <si>
    <t>FUM</t>
  </si>
  <si>
    <t>FUB</t>
  </si>
  <si>
    <t>3B</t>
  </si>
  <si>
    <t>R. Kamarauskienė</t>
  </si>
  <si>
    <t>Gyvenimo įgūdžių programa</t>
  </si>
  <si>
    <t>IIIc klasė</t>
  </si>
  <si>
    <t>IIIb   klasė</t>
  </si>
  <si>
    <t>Purlytė Vilūnė</t>
  </si>
  <si>
    <t>J.Kancerevičienė</t>
  </si>
  <si>
    <t>J. Griškevičienė</t>
  </si>
  <si>
    <t>Mm</t>
  </si>
  <si>
    <t>4m</t>
  </si>
  <si>
    <t xml:space="preserve">                                                                                   </t>
  </si>
  <si>
    <t>Individualūs ugdymo planai</t>
  </si>
  <si>
    <t>Klasė</t>
  </si>
  <si>
    <t>Dalykų grupė, dalykas, kursas:</t>
  </si>
  <si>
    <t>Dorinis ugdymas</t>
  </si>
  <si>
    <t xml:space="preserve">Lietuvių kalba ir literatūra
literatūra
</t>
  </si>
  <si>
    <t>Kalbinis 
ugdymas</t>
  </si>
  <si>
    <t>Visuomeninis ugdymas</t>
  </si>
  <si>
    <t>Gamtamokslinis ir technologinis ugdymas</t>
  </si>
  <si>
    <t>Meninis 
ugdymas</t>
  </si>
  <si>
    <t>Pasirenkamieji dalykai</t>
  </si>
  <si>
    <t>Moduliai
*pažymėti moduliai užsipildo automatiškai</t>
  </si>
  <si>
    <t>Iš viso val.</t>
  </si>
  <si>
    <t>vokiečių</t>
  </si>
  <si>
    <t>Informatika</t>
  </si>
  <si>
    <t xml:space="preserve">Taikomosios techn. </t>
  </si>
  <si>
    <t>Astronomija</t>
  </si>
  <si>
    <t>Menų istorija</t>
  </si>
  <si>
    <t>Planimetrija*</t>
  </si>
  <si>
    <t>Lietuvių kalbos rašyba, skyryba ir kalbos vartojimas*</t>
  </si>
  <si>
    <t>Kūrybinis rašymas</t>
  </si>
  <si>
    <t>Informatikos išlyginamasis modulis: duomenų tyryba</t>
  </si>
  <si>
    <t>Užsienio kalbos (anglų) akademinių gebėjimų ugdymas(is) rengiantis studijoms (rašymas)*</t>
  </si>
  <si>
    <t>Biologijos tiriamosios veiklos duomenų apdorojimo metodikos</t>
  </si>
  <si>
    <t>Fizikiniai inžinerijos pagrindai</t>
  </si>
  <si>
    <t>pirmadienis</t>
  </si>
  <si>
    <t>antradienis</t>
  </si>
  <si>
    <t>trečiadienis</t>
  </si>
  <si>
    <t>penktadienis</t>
  </si>
  <si>
    <t>Valandos:</t>
  </si>
  <si>
    <t>Mokinio pavardė, vardas</t>
  </si>
  <si>
    <t>IIIa</t>
  </si>
  <si>
    <t>3!</t>
  </si>
  <si>
    <t>IIIb</t>
  </si>
  <si>
    <t>IIIc</t>
  </si>
  <si>
    <t>Mokinių skaičius</t>
  </si>
  <si>
    <t>Grupių skaičius</t>
  </si>
  <si>
    <t>valandų skaičius</t>
  </si>
  <si>
    <t xml:space="preserve">2023–2024 m.m. </t>
  </si>
  <si>
    <t>MI</t>
  </si>
  <si>
    <t xml:space="preserve">ŠIRVINTŲ LAURYNO STUOKOS-GUCEVIČIAUS GIMNAZIJOS </t>
  </si>
  <si>
    <t xml:space="preserve">PAMOKŲ TVARKARAŠTIS </t>
  </si>
  <si>
    <t>Socialinių mokslų k..1.</t>
  </si>
  <si>
    <t>Keblys Vilius</t>
  </si>
  <si>
    <t>4I</t>
  </si>
  <si>
    <t>Aleksandravičiūtė Aistė</t>
  </si>
  <si>
    <t>Barjeraitė Ieva</t>
  </si>
  <si>
    <t>Griškevičius Domas</t>
  </si>
  <si>
    <t>Jakštaitė Airida</t>
  </si>
  <si>
    <t>Januškevičius Emilis</t>
  </si>
  <si>
    <t>Kanapienis Pijus</t>
  </si>
  <si>
    <t>Katinaitė Giedrė</t>
  </si>
  <si>
    <t>Kazlauskaitė Meda</t>
  </si>
  <si>
    <t>Kulševičiūtė Karina</t>
  </si>
  <si>
    <t>Mateika Danielius</t>
  </si>
  <si>
    <t>Matukaitė Elzė</t>
  </si>
  <si>
    <t>Matvejevaitė Gadasa</t>
  </si>
  <si>
    <t>Mažvylaitė Emilija</t>
  </si>
  <si>
    <t>Morkūnas Joris</t>
  </si>
  <si>
    <t>Narbuntas Mantas</t>
  </si>
  <si>
    <t>Pimpytė Smiltė</t>
  </si>
  <si>
    <t>Rutkauskaitė Ema</t>
  </si>
  <si>
    <t>Serekpajevaitė Liepa</t>
  </si>
  <si>
    <t>Sinica Kristupas</t>
  </si>
  <si>
    <t>Terechovaitė Aira</t>
  </si>
  <si>
    <t>Vaškys Edvinas</t>
  </si>
  <si>
    <t>Lapinskas Karolis</t>
  </si>
  <si>
    <t>2G</t>
  </si>
  <si>
    <t>Dubietis Nojus</t>
  </si>
  <si>
    <t>Šilinskaitė Evilija</t>
  </si>
  <si>
    <t>Kolosovaitė Kornelija</t>
  </si>
  <si>
    <t>Juodviršytė Ieva</t>
  </si>
  <si>
    <t>Gudelytė Gustė</t>
  </si>
  <si>
    <t>Belousovas Danielius</t>
  </si>
  <si>
    <t>Pekarskytė Aurelija</t>
  </si>
  <si>
    <t>Aleksandravičiūtė Austėja</t>
  </si>
  <si>
    <t>Andrejevas Demianas</t>
  </si>
  <si>
    <t>Blusevičius Ignas</t>
  </si>
  <si>
    <t>Dalinkevičius Vytautas</t>
  </si>
  <si>
    <t>Duchnevičiūtė Vesta</t>
  </si>
  <si>
    <t>Grigalionytė Saulė</t>
  </si>
  <si>
    <t>Gudonis Dominykas</t>
  </si>
  <si>
    <t>Klibavičiūtė Aistė</t>
  </si>
  <si>
    <t>Krenciūtė Roberta</t>
  </si>
  <si>
    <t>Krūminaitė Gabrielė</t>
  </si>
  <si>
    <t>Masiukaitė Saulė</t>
  </si>
  <si>
    <t>Masiukas Vakaris</t>
  </si>
  <si>
    <t>Mažulis Kajus</t>
  </si>
  <si>
    <t>Micka Nojus</t>
  </si>
  <si>
    <t>Murauskaitė Silvana</t>
  </si>
  <si>
    <t>Pavasaris Nojus</t>
  </si>
  <si>
    <t>Piaseckis Dominykas</t>
  </si>
  <si>
    <t>Smailytė Urtė</t>
  </si>
  <si>
    <t>Šumila Eimantas</t>
  </si>
  <si>
    <t>Tarasevič Ernestas</t>
  </si>
  <si>
    <t>Titenytė Augustė</t>
  </si>
  <si>
    <t>Voitkevič Sabina</t>
  </si>
  <si>
    <t>Titas Miliukas</t>
  </si>
  <si>
    <t>Golubavičius Mantvydas</t>
  </si>
  <si>
    <t>Danielius Vaitkūnas</t>
  </si>
  <si>
    <t>Natalė Simonavičiūtė</t>
  </si>
  <si>
    <t>Liepa Žvirblytė</t>
  </si>
  <si>
    <t>Stuklinskaitė Viltė©</t>
  </si>
  <si>
    <t>Ščerbavičiūtė Danielė©</t>
  </si>
  <si>
    <t>Bagočiūnas Renaldas</t>
  </si>
  <si>
    <t>2g</t>
  </si>
  <si>
    <t>Baikauskaitė Deimantė</t>
  </si>
  <si>
    <t>Brazulevičius Kristijonas</t>
  </si>
  <si>
    <t>Bubelevičiūtė Kamilė</t>
  </si>
  <si>
    <t>Bubelevičiūtė Žiedė</t>
  </si>
  <si>
    <t>Davidovič Dominykas</t>
  </si>
  <si>
    <t>Gudonas Kristupas</t>
  </si>
  <si>
    <t>Iljeitis Nojus</t>
  </si>
  <si>
    <t>Jarmalavičiūtė Andrėja</t>
  </si>
  <si>
    <t>Jarmalavičiūtė Augustė</t>
  </si>
  <si>
    <t>Jasinevičius Ernestas</t>
  </si>
  <si>
    <t>Jaščemskaitė Miglė</t>
  </si>
  <si>
    <t>Kazlauskaitė Adrija</t>
  </si>
  <si>
    <t>Kazlauskas Edvinas</t>
  </si>
  <si>
    <t>Lipeikis Gustas</t>
  </si>
  <si>
    <t>Papreckytė Aistė</t>
  </si>
  <si>
    <t>Radzevičius Paulius</t>
  </si>
  <si>
    <t>Sadūnaitė Gintarė</t>
  </si>
  <si>
    <t>Šileika Aringas</t>
  </si>
  <si>
    <t>Špokauskaitė Grytė</t>
  </si>
  <si>
    <t>Tolkan Reigardas</t>
  </si>
  <si>
    <t>Viešūnaitė Gerda</t>
  </si>
  <si>
    <t>Vietrinaitė Deimantė</t>
  </si>
  <si>
    <t>Ališauskas Mantas</t>
  </si>
  <si>
    <t>Jakštaitė Austėja</t>
  </si>
  <si>
    <t>Kopūstaitė Miglė</t>
  </si>
  <si>
    <t>Spadavičiūtė Augustė</t>
  </si>
  <si>
    <t>Šepkus Rūtenis</t>
  </si>
  <si>
    <t>JURGITA+VILMA+NIJOLĖ+VANDAB</t>
  </si>
  <si>
    <t>JURGAA+RASAB</t>
  </si>
  <si>
    <t>TMg</t>
  </si>
  <si>
    <t>Fub</t>
  </si>
  <si>
    <t>fum</t>
  </si>
  <si>
    <t>i</t>
  </si>
  <si>
    <t>2a</t>
  </si>
  <si>
    <t>2b</t>
  </si>
  <si>
    <t>2c</t>
  </si>
  <si>
    <t>Technologijų k.</t>
  </si>
  <si>
    <t xml:space="preserve"> 4A</t>
  </si>
  <si>
    <t xml:space="preserve"> 4B</t>
  </si>
  <si>
    <t>Lietuvių k.  4</t>
  </si>
  <si>
    <t xml:space="preserve"> 4b</t>
  </si>
  <si>
    <t>Socialinių mokslų k..2.</t>
  </si>
  <si>
    <t>Socialinių mokslų k. 2./
Psichologo k.</t>
  </si>
  <si>
    <t>1c</t>
  </si>
  <si>
    <t>1b</t>
  </si>
  <si>
    <t xml:space="preserve"> 4Bm</t>
  </si>
  <si>
    <t>3A</t>
  </si>
  <si>
    <t>1a/1c</t>
  </si>
  <si>
    <t>/1b</t>
  </si>
  <si>
    <t>Fizika, astronomija</t>
  </si>
  <si>
    <t>G.Turunc</t>
  </si>
  <si>
    <t>A. Urbanavičienė</t>
  </si>
  <si>
    <t xml:space="preserve">ŠIRVINTŲ </t>
  </si>
  <si>
    <t xml:space="preserve">LAURYNO STUOKOS-GUCEVIČIAUS </t>
  </si>
  <si>
    <t xml:space="preserve">GIMNAZIJOS </t>
  </si>
  <si>
    <t>PAMOKŲ LAIKAS:</t>
  </si>
  <si>
    <t>8.00  –   8.45</t>
  </si>
  <si>
    <t>8.55  –   9.40</t>
  </si>
  <si>
    <t>9.50  – 10.35</t>
  </si>
  <si>
    <t>11.00  – 11.45</t>
  </si>
  <si>
    <t>12.05  – 12.50</t>
  </si>
  <si>
    <t>13.00  – 13.45</t>
  </si>
  <si>
    <t>13.55  – 14.40</t>
  </si>
  <si>
    <t>14 .50  – 15.35</t>
  </si>
  <si>
    <t xml:space="preserve">2025 –2026 m.m. </t>
  </si>
  <si>
    <t>I. Žarnauskienė</t>
  </si>
  <si>
    <t>Socialinių mokslų k.  1</t>
  </si>
  <si>
    <t xml:space="preserve">Lietuvių k. 3 </t>
  </si>
  <si>
    <t>Anglų k.  3</t>
  </si>
  <si>
    <t>Matematikos k.  3</t>
  </si>
  <si>
    <t>Rusų k. 1/Tikybos k.</t>
  </si>
  <si>
    <t xml:space="preserve"> 1a</t>
  </si>
  <si>
    <t>3Am</t>
  </si>
  <si>
    <t>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</si>
</sst>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1010427]General"/>
  </numFmts>
  <fonts count="5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4"/>
      <color rgb="FF434343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2"/>
      <color rgb="FF92D050"/>
      <name val="Times New Roman"/>
      <family val="1"/>
      <charset val="186"/>
    </font>
    <font>
      <sz val="14"/>
      <color rgb="FF92D05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4"/>
      <name val="Times New Roman"/>
      <family val="1"/>
    </font>
    <font>
      <sz val="14"/>
      <color theme="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28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b/>
      <sz val="32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6"/>
      <color theme="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theme="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rgb="FFC00000"/>
      <name val="Times New Roman"/>
      <family val="1"/>
      <charset val="186"/>
    </font>
    <font>
      <sz val="10"/>
      <color indexed="8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5" tint="0.59999389629810485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4"/>
      <name val="Times New Roman"/>
      <family val="1"/>
      <charset val="186"/>
    </font>
    <font>
      <b/>
      <sz val="3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3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wrapText="1"/>
    </xf>
    <xf numFmtId="44" fontId="2" fillId="0" borderId="0" applyFont="0" applyFill="0" applyBorder="0" applyAlignment="0" applyProtection="0"/>
    <xf numFmtId="0" fontId="5" fillId="0" borderId="0"/>
    <xf numFmtId="0" fontId="33" fillId="0" borderId="0"/>
    <xf numFmtId="0" fontId="41" fillId="0" borderId="0"/>
  </cellStyleXfs>
  <cellXfs count="552">
    <xf numFmtId="0" fontId="0" fillId="0" borderId="0" xfId="0"/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6" fillId="0" borderId="23" xfId="0" applyFont="1" applyBorder="1" applyAlignment="1">
      <alignment horizontal="left" vertical="center"/>
    </xf>
    <xf numFmtId="164" fontId="7" fillId="0" borderId="23" xfId="0" applyNumberFormat="1" applyFont="1" applyBorder="1" applyAlignment="1">
      <alignment horizontal="left" vertical="center" wrapText="1"/>
    </xf>
    <xf numFmtId="1" fontId="6" fillId="0" borderId="23" xfId="0" applyNumberFormat="1" applyFont="1" applyBorder="1" applyAlignment="1">
      <alignment horizontal="left" vertical="center"/>
    </xf>
    <xf numFmtId="164" fontId="10" fillId="0" borderId="23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13" fillId="0" borderId="27" xfId="0" applyNumberFormat="1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4" fillId="3" borderId="23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6" fillId="2" borderId="23" xfId="0" applyFont="1" applyFill="1" applyBorder="1" applyAlignment="1">
      <alignment horizontal="left" vertical="center"/>
    </xf>
    <xf numFmtId="1" fontId="6" fillId="2" borderId="23" xfId="0" applyNumberFormat="1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" fontId="14" fillId="2" borderId="23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1" fontId="13" fillId="2" borderId="23" xfId="0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1" fontId="6" fillId="4" borderId="23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" fontId="14" fillId="4" borderId="23" xfId="0" applyNumberFormat="1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left" vertical="center"/>
    </xf>
    <xf numFmtId="1" fontId="23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1" fontId="6" fillId="6" borderId="23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 wrapText="1"/>
    </xf>
    <xf numFmtId="164" fontId="7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/>
    </xf>
    <xf numFmtId="1" fontId="10" fillId="0" borderId="23" xfId="0" applyNumberFormat="1" applyFont="1" applyFill="1" applyBorder="1" applyAlignment="1">
      <alignment horizontal="left" vertical="center"/>
    </xf>
    <xf numFmtId="164" fontId="14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164" fontId="13" fillId="0" borderId="27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1" fontId="14" fillId="0" borderId="23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1" fontId="15" fillId="0" borderId="23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9" fillId="0" borderId="23" xfId="0" applyFont="1" applyFill="1" applyBorder="1"/>
    <xf numFmtId="1" fontId="21" fillId="0" borderId="2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1" fontId="12" fillId="0" borderId="23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/>
    <xf numFmtId="0" fontId="4" fillId="0" borderId="7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left" vertical="center" shrinkToFit="1"/>
    </xf>
    <xf numFmtId="0" fontId="26" fillId="0" borderId="0" xfId="0" applyFont="1" applyFill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0" fillId="0" borderId="0" xfId="0" applyFill="1"/>
    <xf numFmtId="0" fontId="4" fillId="0" borderId="0" xfId="0" applyFont="1" applyFill="1" applyAlignment="1">
      <alignment horizontal="center" vertical="center" shrinkToFit="1"/>
    </xf>
    <xf numFmtId="0" fontId="3" fillId="0" borderId="36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shrinkToFit="1"/>
    </xf>
    <xf numFmtId="0" fontId="3" fillId="0" borderId="59" xfId="0" applyFont="1" applyFill="1" applyBorder="1" applyAlignment="1">
      <alignment horizontal="left" vertical="center" shrinkToFit="1"/>
    </xf>
    <xf numFmtId="0" fontId="3" fillId="0" borderId="45" xfId="0" applyFont="1" applyFill="1" applyBorder="1" applyAlignment="1">
      <alignment horizontal="lef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wrapText="1"/>
    </xf>
    <xf numFmtId="0" fontId="27" fillId="0" borderId="34" xfId="0" applyFont="1" applyFill="1" applyBorder="1" applyAlignment="1">
      <alignment horizontal="left"/>
    </xf>
    <xf numFmtId="0" fontId="27" fillId="0" borderId="35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27" fillId="0" borderId="36" xfId="0" applyFont="1" applyFill="1" applyBorder="1" applyAlignment="1">
      <alignment horizontal="left"/>
    </xf>
    <xf numFmtId="0" fontId="4" fillId="0" borderId="53" xfId="0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0" fontId="4" fillId="0" borderId="41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4" fillId="0" borderId="54" xfId="0" applyFont="1" applyFill="1" applyBorder="1" applyAlignment="1">
      <alignment shrinkToFit="1"/>
    </xf>
    <xf numFmtId="0" fontId="4" fillId="0" borderId="14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0" fontId="4" fillId="7" borderId="7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vertical="center" shrinkToFit="1"/>
    </xf>
    <xf numFmtId="0" fontId="4" fillId="7" borderId="0" xfId="0" applyFont="1" applyFill="1" applyBorder="1" applyAlignment="1">
      <alignment horizontal="left" vertical="center"/>
    </xf>
    <xf numFmtId="0" fontId="4" fillId="7" borderId="44" xfId="0" applyFont="1" applyFill="1" applyBorder="1" applyAlignment="1">
      <alignment vertical="center"/>
    </xf>
    <xf numFmtId="0" fontId="4" fillId="7" borderId="45" xfId="0" applyFont="1" applyFill="1" applyBorder="1" applyAlignment="1">
      <alignment vertical="center"/>
    </xf>
    <xf numFmtId="0" fontId="4" fillId="7" borderId="60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left" vertical="center"/>
    </xf>
    <xf numFmtId="0" fontId="4" fillId="7" borderId="43" xfId="0" applyFont="1" applyFill="1" applyBorder="1" applyAlignment="1">
      <alignment vertical="center"/>
    </xf>
    <xf numFmtId="0" fontId="4" fillId="7" borderId="15" xfId="0" applyFont="1" applyFill="1" applyBorder="1" applyAlignment="1">
      <alignment horizontal="left" vertical="center"/>
    </xf>
    <xf numFmtId="0" fontId="28" fillId="7" borderId="15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vertical="center" shrinkToFit="1"/>
    </xf>
    <xf numFmtId="0" fontId="3" fillId="7" borderId="20" xfId="0" applyFont="1" applyFill="1" applyBorder="1" applyAlignment="1">
      <alignment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25" fillId="7" borderId="1" xfId="0" applyFont="1" applyFill="1" applyBorder="1" applyAlignment="1">
      <alignment horizontal="center" vertical="center" shrinkToFit="1"/>
    </xf>
    <xf numFmtId="0" fontId="25" fillId="7" borderId="1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/>
    <xf numFmtId="0" fontId="3" fillId="0" borderId="0" xfId="0" applyFont="1" applyFill="1" applyBorder="1" applyAlignment="1">
      <alignment vertical="center" shrinkToFit="1"/>
    </xf>
    <xf numFmtId="0" fontId="3" fillId="7" borderId="17" xfId="0" applyNumberFormat="1" applyFont="1" applyFill="1" applyBorder="1" applyAlignment="1">
      <alignment vertical="center" shrinkToFit="1"/>
    </xf>
    <xf numFmtId="0" fontId="3" fillId="7" borderId="3" xfId="0" applyNumberFormat="1" applyFont="1" applyFill="1" applyBorder="1" applyAlignment="1">
      <alignment vertical="center" shrinkToFit="1"/>
    </xf>
    <xf numFmtId="0" fontId="3" fillId="7" borderId="18" xfId="0" applyNumberFormat="1" applyFont="1" applyFill="1" applyBorder="1" applyAlignment="1">
      <alignment vertical="center" shrinkToFit="1"/>
    </xf>
    <xf numFmtId="0" fontId="4" fillId="7" borderId="6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43" xfId="0" applyFont="1" applyFill="1" applyBorder="1" applyAlignment="1">
      <alignment vertical="center" wrapText="1"/>
    </xf>
    <xf numFmtId="0" fontId="4" fillId="7" borderId="62" xfId="0" applyFont="1" applyFill="1" applyBorder="1" applyAlignment="1">
      <alignment vertical="center" wrapText="1"/>
    </xf>
    <xf numFmtId="0" fontId="4" fillId="7" borderId="50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47" xfId="0" applyFont="1" applyFill="1" applyBorder="1" applyAlignment="1">
      <alignment vertical="center" wrapText="1"/>
    </xf>
    <xf numFmtId="0" fontId="4" fillId="7" borderId="63" xfId="0" applyFont="1" applyFill="1" applyBorder="1" applyAlignment="1">
      <alignment vertical="center" wrapText="1"/>
    </xf>
    <xf numFmtId="0" fontId="4" fillId="7" borderId="39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64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4" fillId="7" borderId="51" xfId="0" applyFont="1" applyFill="1" applyBorder="1" applyAlignment="1">
      <alignment vertical="center" wrapText="1"/>
    </xf>
    <xf numFmtId="0" fontId="4" fillId="7" borderId="66" xfId="0" applyFont="1" applyFill="1" applyBorder="1" applyAlignment="1">
      <alignment vertical="center" wrapText="1"/>
    </xf>
    <xf numFmtId="0" fontId="4" fillId="7" borderId="61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4" fillId="7" borderId="14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6" fillId="0" borderId="0" xfId="4" applyFont="1" applyFill="1"/>
    <xf numFmtId="0" fontId="6" fillId="0" borderId="0" xfId="4" applyFont="1" applyFill="1" applyAlignment="1">
      <alignment horizontal="left"/>
    </xf>
    <xf numFmtId="0" fontId="33" fillId="0" borderId="0" xfId="4" applyFill="1"/>
    <xf numFmtId="0" fontId="6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 wrapText="1"/>
    </xf>
    <xf numFmtId="0" fontId="6" fillId="0" borderId="0" xfId="4" applyFont="1" applyFill="1" applyAlignment="1">
      <alignment horizontal="left" vertical="center" textRotation="90"/>
    </xf>
    <xf numFmtId="0" fontId="6" fillId="0" borderId="0" xfId="4" applyFont="1" applyFill="1" applyAlignment="1">
      <alignment horizontal="center" vertical="center" textRotation="90"/>
    </xf>
    <xf numFmtId="0" fontId="6" fillId="0" borderId="0" xfId="4" applyFont="1" applyFill="1" applyAlignment="1">
      <alignment horizontal="center" vertical="center"/>
    </xf>
    <xf numFmtId="0" fontId="6" fillId="0" borderId="4" xfId="4" applyFont="1" applyFill="1" applyBorder="1" applyAlignment="1">
      <alignment horizontal="center" textRotation="90" wrapText="1"/>
    </xf>
    <xf numFmtId="0" fontId="6" fillId="0" borderId="4" xfId="4" applyFont="1" applyFill="1" applyBorder="1" applyAlignment="1">
      <alignment horizontal="center" textRotation="90"/>
    </xf>
    <xf numFmtId="0" fontId="6" fillId="0" borderId="4" xfId="4" applyFont="1" applyFill="1" applyBorder="1" applyAlignment="1">
      <alignment horizontal="center"/>
    </xf>
    <xf numFmtId="0" fontId="6" fillId="0" borderId="4" xfId="4" applyFont="1" applyFill="1" applyBorder="1" applyAlignment="1">
      <alignment horizontal="center" wrapText="1"/>
    </xf>
    <xf numFmtId="0" fontId="6" fillId="0" borderId="0" xfId="4" applyFont="1" applyFill="1" applyBorder="1" applyAlignment="1">
      <alignment horizontal="center" vertical="center" textRotation="90"/>
    </xf>
    <xf numFmtId="0" fontId="33" fillId="0" borderId="0" xfId="4" applyFont="1" applyFill="1"/>
    <xf numFmtId="0" fontId="6" fillId="0" borderId="4" xfId="4" applyFont="1" applyFill="1" applyBorder="1" applyAlignment="1">
      <alignment horizontal="right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vertical="center"/>
    </xf>
    <xf numFmtId="0" fontId="6" fillId="0" borderId="4" xfId="4" applyFont="1" applyFill="1" applyBorder="1"/>
    <xf numFmtId="0" fontId="6" fillId="0" borderId="4" xfId="4" applyFont="1" applyFill="1" applyBorder="1" applyAlignment="1">
      <alignment horizontal="left" vertical="center" textRotation="90"/>
    </xf>
    <xf numFmtId="0" fontId="6" fillId="0" borderId="4" xfId="4" applyFont="1" applyFill="1" applyBorder="1" applyAlignment="1">
      <alignment horizontal="left" wrapText="1"/>
    </xf>
    <xf numFmtId="0" fontId="6" fillId="0" borderId="4" xfId="4" applyFont="1" applyFill="1" applyBorder="1" applyAlignment="1">
      <alignment vertical="center" wrapText="1" readingOrder="1"/>
    </xf>
    <xf numFmtId="164" fontId="6" fillId="0" borderId="4" xfId="4" applyNumberFormat="1" applyFont="1" applyFill="1" applyBorder="1" applyAlignment="1">
      <alignment horizontal="left" vertical="center" wrapText="1"/>
    </xf>
    <xf numFmtId="1" fontId="6" fillId="0" borderId="4" xfId="4" applyNumberFormat="1" applyFont="1" applyFill="1" applyBorder="1" applyAlignment="1">
      <alignment horizontal="left" vertical="center"/>
    </xf>
    <xf numFmtId="164" fontId="6" fillId="0" borderId="4" xfId="4" applyNumberFormat="1" applyFont="1" applyFill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/>
    </xf>
    <xf numFmtId="0" fontId="10" fillId="0" borderId="0" xfId="4" applyFont="1" applyFill="1"/>
    <xf numFmtId="0" fontId="6" fillId="0" borderId="4" xfId="4" applyFont="1" applyFill="1" applyBorder="1" applyAlignment="1">
      <alignment horizontal="left" vertical="center" wrapText="1" readingOrder="1"/>
    </xf>
    <xf numFmtId="164" fontId="6" fillId="0" borderId="4" xfId="4" applyNumberFormat="1" applyFont="1" applyFill="1" applyBorder="1" applyAlignment="1">
      <alignment horizontal="center" vertical="center" wrapText="1"/>
    </xf>
    <xf numFmtId="1" fontId="6" fillId="0" borderId="4" xfId="4" applyNumberFormat="1" applyFont="1" applyFill="1" applyBorder="1" applyAlignment="1">
      <alignment horizontal="center" vertical="center"/>
    </xf>
    <xf numFmtId="164" fontId="6" fillId="0" borderId="4" xfId="4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left"/>
    </xf>
    <xf numFmtId="0" fontId="6" fillId="0" borderId="4" xfId="4" applyFont="1" applyFill="1" applyBorder="1" applyAlignment="1"/>
    <xf numFmtId="0" fontId="6" fillId="0" borderId="4" xfId="4" applyFont="1" applyFill="1" applyBorder="1" applyAlignment="1">
      <alignment vertical="center" wrapText="1"/>
    </xf>
    <xf numFmtId="0" fontId="2" fillId="0" borderId="4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2" xfId="4" applyFont="1" applyFill="1" applyBorder="1"/>
    <xf numFmtId="0" fontId="6" fillId="0" borderId="7" xfId="4" applyFont="1" applyFill="1" applyBorder="1"/>
    <xf numFmtId="0" fontId="6" fillId="0" borderId="8" xfId="4" applyFont="1" applyFill="1" applyBorder="1" applyAlignment="1">
      <alignment horizontal="center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2" xfId="4" applyFont="1" applyFill="1" applyBorder="1"/>
    <xf numFmtId="0" fontId="6" fillId="0" borderId="8" xfId="4" applyFont="1" applyFill="1" applyBorder="1"/>
    <xf numFmtId="0" fontId="6" fillId="0" borderId="55" xfId="4" applyFont="1" applyFill="1" applyBorder="1" applyAlignment="1">
      <alignment horizontal="left" vertical="center"/>
    </xf>
    <xf numFmtId="0" fontId="6" fillId="0" borderId="56" xfId="4" applyFont="1" applyFill="1" applyBorder="1" applyAlignment="1">
      <alignment horizontal="left" vertical="center"/>
    </xf>
    <xf numFmtId="0" fontId="6" fillId="0" borderId="57" xfId="4" applyFont="1" applyFill="1" applyBorder="1" applyAlignment="1">
      <alignment horizontal="left" vertical="center"/>
    </xf>
    <xf numFmtId="0" fontId="6" fillId="0" borderId="37" xfId="4" applyFont="1" applyFill="1" applyBorder="1" applyAlignment="1">
      <alignment horizontal="left" vertical="center"/>
    </xf>
    <xf numFmtId="0" fontId="6" fillId="0" borderId="39" xfId="4" applyFont="1" applyFill="1" applyBorder="1" applyAlignment="1">
      <alignment horizontal="left" vertical="center"/>
    </xf>
    <xf numFmtId="0" fontId="6" fillId="0" borderId="13" xfId="4" applyFont="1" applyFill="1" applyBorder="1"/>
    <xf numFmtId="0" fontId="6" fillId="0" borderId="14" xfId="4" applyFont="1" applyFill="1" applyBorder="1" applyAlignment="1">
      <alignment horizontal="left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1" fontId="10" fillId="0" borderId="4" xfId="4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left" vertical="center"/>
    </xf>
    <xf numFmtId="44" fontId="4" fillId="0" borderId="18" xfId="2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6" fillId="0" borderId="0" xfId="0" applyFont="1" applyFill="1" applyAlignment="1">
      <alignment horizontal="left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left" vertical="center" shrinkToFit="1"/>
    </xf>
    <xf numFmtId="0" fontId="36" fillId="0" borderId="59" xfId="0" applyFont="1" applyFill="1" applyBorder="1" applyAlignment="1">
      <alignment horizontal="left" vertical="center" shrinkToFit="1"/>
    </xf>
    <xf numFmtId="0" fontId="36" fillId="0" borderId="70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65" xfId="0" applyFont="1" applyFill="1" applyBorder="1" applyAlignment="1">
      <alignment horizontal="left" vertical="center" wrapText="1"/>
    </xf>
    <xf numFmtId="0" fontId="36" fillId="0" borderId="59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" fillId="0" borderId="6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49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7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8" fillId="0" borderId="0" xfId="0" applyFont="1" applyFill="1"/>
    <xf numFmtId="0" fontId="40" fillId="0" borderId="0" xfId="0" applyFont="1" applyFill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vertical="center" wrapText="1"/>
    </xf>
    <xf numFmtId="0" fontId="30" fillId="0" borderId="44" xfId="0" applyFont="1" applyFill="1" applyBorder="1" applyAlignment="1">
      <alignment vertical="center" wrapText="1"/>
    </xf>
    <xf numFmtId="0" fontId="30" fillId="0" borderId="45" xfId="0" applyFont="1" applyFill="1" applyBorder="1" applyAlignment="1">
      <alignment vertical="center" wrapText="1"/>
    </xf>
    <xf numFmtId="0" fontId="30" fillId="0" borderId="60" xfId="0" applyFont="1" applyFill="1" applyBorder="1" applyAlignment="1">
      <alignment vertical="center" wrapText="1"/>
    </xf>
    <xf numFmtId="0" fontId="32" fillId="0" borderId="76" xfId="0" applyFont="1" applyFill="1" applyBorder="1" applyAlignment="1">
      <alignment vertical="center" wrapText="1"/>
    </xf>
    <xf numFmtId="0" fontId="6" fillId="0" borderId="17" xfId="0" applyNumberFormat="1" applyFont="1" applyFill="1" applyBorder="1" applyAlignment="1">
      <alignment vertical="center" shrinkToFit="1"/>
    </xf>
    <xf numFmtId="0" fontId="6" fillId="0" borderId="3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vertical="center" shrinkToFit="1"/>
    </xf>
    <xf numFmtId="0" fontId="6" fillId="0" borderId="4" xfId="5" applyFont="1" applyFill="1" applyBorder="1" applyAlignment="1">
      <alignment horizontal="center"/>
    </xf>
    <xf numFmtId="0" fontId="6" fillId="0" borderId="4" xfId="5" applyFont="1" applyFill="1" applyBorder="1" applyAlignment="1">
      <alignment horizontal="center" vertical="center"/>
    </xf>
    <xf numFmtId="1" fontId="6" fillId="0" borderId="4" xfId="5" applyNumberFormat="1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1" fontId="42" fillId="0" borderId="4" xfId="5" applyNumberFormat="1" applyFont="1" applyFill="1" applyBorder="1" applyAlignment="1">
      <alignment horizontal="left" vertical="center"/>
    </xf>
    <xf numFmtId="0" fontId="42" fillId="0" borderId="4" xfId="5" applyFont="1" applyFill="1" applyBorder="1" applyAlignment="1">
      <alignment horizontal="left" vertical="center"/>
    </xf>
    <xf numFmtId="164" fontId="7" fillId="0" borderId="4" xfId="5" applyNumberFormat="1" applyFont="1" applyFill="1" applyBorder="1" applyAlignment="1">
      <alignment horizontal="left" vertical="center" wrapText="1"/>
    </xf>
    <xf numFmtId="164" fontId="45" fillId="0" borderId="4" xfId="5" applyNumberFormat="1" applyFont="1" applyFill="1" applyBorder="1" applyAlignment="1">
      <alignment horizontal="left" vertical="center" wrapText="1"/>
    </xf>
    <xf numFmtId="0" fontId="45" fillId="0" borderId="4" xfId="5" applyFont="1" applyFill="1" applyBorder="1" applyAlignment="1">
      <alignment horizontal="left" vertical="center"/>
    </xf>
    <xf numFmtId="1" fontId="45" fillId="0" borderId="4" xfId="5" applyNumberFormat="1" applyFont="1" applyFill="1" applyBorder="1" applyAlignment="1">
      <alignment horizontal="left" vertical="center"/>
    </xf>
    <xf numFmtId="1" fontId="6" fillId="0" borderId="4" xfId="5" applyNumberFormat="1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164" fontId="7" fillId="0" borderId="4" xfId="5" applyNumberFormat="1" applyFont="1" applyFill="1" applyBorder="1" applyAlignment="1">
      <alignment horizontal="center" vertical="center" wrapText="1"/>
    </xf>
    <xf numFmtId="1" fontId="10" fillId="0" borderId="4" xfId="5" applyNumberFormat="1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left" vertical="center"/>
    </xf>
    <xf numFmtId="0" fontId="8" fillId="0" borderId="4" xfId="5" applyFont="1" applyFill="1" applyBorder="1" applyAlignment="1">
      <alignment horizontal="left" vertical="center"/>
    </xf>
    <xf numFmtId="164" fontId="7" fillId="0" borderId="10" xfId="5" applyNumberFormat="1" applyFont="1" applyFill="1" applyBorder="1" applyAlignment="1">
      <alignment horizontal="left" vertical="center" wrapText="1"/>
    </xf>
    <xf numFmtId="1" fontId="6" fillId="0" borderId="10" xfId="5" applyNumberFormat="1" applyFont="1" applyFill="1" applyBorder="1" applyAlignment="1">
      <alignment horizontal="left" vertical="center"/>
    </xf>
    <xf numFmtId="0" fontId="6" fillId="0" borderId="10" xfId="5" applyFont="1" applyFill="1" applyBorder="1" applyAlignment="1">
      <alignment horizontal="left" vertical="center"/>
    </xf>
    <xf numFmtId="0" fontId="10" fillId="0" borderId="10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center" wrapText="1"/>
    </xf>
    <xf numFmtId="0" fontId="47" fillId="0" borderId="0" xfId="0" applyFont="1" applyFill="1" applyBorder="1" applyAlignment="1">
      <alignment vertical="center"/>
    </xf>
    <xf numFmtId="0" fontId="47" fillId="0" borderId="42" xfId="0" applyFont="1" applyFill="1" applyBorder="1" applyAlignment="1">
      <alignment vertical="center" wrapText="1"/>
    </xf>
    <xf numFmtId="0" fontId="47" fillId="0" borderId="76" xfId="0" applyFont="1" applyFill="1" applyBorder="1" applyAlignment="1">
      <alignment vertical="center" wrapText="1"/>
    </xf>
    <xf numFmtId="0" fontId="48" fillId="0" borderId="17" xfId="0" applyFont="1" applyFill="1" applyBorder="1" applyAlignment="1">
      <alignment horizontal="left" vertical="center"/>
    </xf>
    <xf numFmtId="0" fontId="48" fillId="0" borderId="19" xfId="0" applyFont="1" applyFill="1" applyBorder="1" applyAlignment="1">
      <alignment horizontal="left" vertical="center"/>
    </xf>
    <xf numFmtId="0" fontId="48" fillId="0" borderId="22" xfId="0" applyFont="1" applyFill="1" applyBorder="1" applyAlignment="1">
      <alignment horizontal="left" vertical="center"/>
    </xf>
    <xf numFmtId="0" fontId="48" fillId="0" borderId="20" xfId="0" applyFont="1" applyFill="1" applyBorder="1" applyAlignment="1">
      <alignment horizontal="left" vertical="center"/>
    </xf>
    <xf numFmtId="44" fontId="48" fillId="0" borderId="17" xfId="2" applyFont="1" applyFill="1" applyBorder="1" applyAlignment="1">
      <alignment horizontal="left" vertical="center"/>
    </xf>
    <xf numFmtId="0" fontId="48" fillId="0" borderId="21" xfId="0" applyFont="1" applyFill="1" applyBorder="1" applyAlignment="1">
      <alignment horizontal="left" vertical="center"/>
    </xf>
    <xf numFmtId="0" fontId="48" fillId="0" borderId="16" xfId="0" applyFont="1" applyFill="1" applyBorder="1" applyAlignment="1">
      <alignment horizontal="left" vertical="center"/>
    </xf>
    <xf numFmtId="0" fontId="48" fillId="0" borderId="0" xfId="0" applyFont="1" applyFill="1" applyAlignment="1">
      <alignment horizontal="left"/>
    </xf>
    <xf numFmtId="0" fontId="48" fillId="0" borderId="0" xfId="0" applyFont="1" applyFill="1" applyBorder="1" applyAlignment="1">
      <alignment horizontal="left"/>
    </xf>
    <xf numFmtId="0" fontId="49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textRotation="90"/>
    </xf>
    <xf numFmtId="164" fontId="7" fillId="0" borderId="0" xfId="5" applyNumberFormat="1" applyFont="1" applyFill="1" applyBorder="1" applyAlignment="1">
      <alignment horizontal="left" vertical="center" wrapText="1"/>
    </xf>
    <xf numFmtId="1" fontId="6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textRotation="90"/>
    </xf>
    <xf numFmtId="0" fontId="6" fillId="0" borderId="4" xfId="5" applyFont="1" applyFill="1" applyBorder="1" applyAlignment="1">
      <alignment horizontal="center" textRotation="90" wrapText="1"/>
    </xf>
    <xf numFmtId="0" fontId="6" fillId="0" borderId="4" xfId="5" applyFont="1" applyFill="1" applyBorder="1" applyAlignment="1">
      <alignment horizontal="center" textRotation="90"/>
    </xf>
    <xf numFmtId="0" fontId="42" fillId="0" borderId="4" xfId="5" applyFont="1" applyFill="1" applyBorder="1" applyAlignment="1">
      <alignment horizontal="center" textRotation="90" wrapText="1"/>
    </xf>
    <xf numFmtId="0" fontId="6" fillId="0" borderId="0" xfId="5" applyFont="1" applyFill="1" applyBorder="1" applyAlignment="1">
      <alignment horizontal="center" textRotation="90" wrapText="1"/>
    </xf>
    <xf numFmtId="0" fontId="6" fillId="0" borderId="0" xfId="5" applyFont="1" applyFill="1" applyBorder="1" applyAlignment="1">
      <alignment horizontal="center" textRotation="90"/>
    </xf>
    <xf numFmtId="0" fontId="42" fillId="0" borderId="0" xfId="5" applyFont="1" applyFill="1" applyBorder="1" applyAlignment="1">
      <alignment horizontal="center" textRotation="90" wrapText="1"/>
    </xf>
    <xf numFmtId="0" fontId="6" fillId="0" borderId="5" xfId="5" applyFont="1" applyFill="1" applyBorder="1" applyAlignment="1">
      <alignment horizontal="left" wrapText="1"/>
    </xf>
    <xf numFmtId="0" fontId="43" fillId="0" borderId="77" xfId="5" applyFont="1" applyFill="1" applyBorder="1" applyAlignment="1">
      <alignment horizontal="left" vertical="center" wrapText="1" readingOrder="1"/>
    </xf>
    <xf numFmtId="164" fontId="6" fillId="0" borderId="4" xfId="5" applyNumberFormat="1" applyFont="1" applyFill="1" applyBorder="1" applyAlignment="1">
      <alignment horizontal="left" vertical="center" wrapText="1"/>
    </xf>
    <xf numFmtId="0" fontId="42" fillId="0" borderId="5" xfId="5" applyFont="1" applyFill="1" applyBorder="1" applyAlignment="1">
      <alignment horizontal="left" wrapText="1"/>
    </xf>
    <xf numFmtId="164" fontId="42" fillId="0" borderId="4" xfId="5" applyNumberFormat="1" applyFont="1" applyFill="1" applyBorder="1" applyAlignment="1">
      <alignment horizontal="left" vertical="center" wrapText="1"/>
    </xf>
    <xf numFmtId="0" fontId="44" fillId="0" borderId="4" xfId="5" applyFont="1" applyFill="1" applyBorder="1" applyAlignment="1">
      <alignment vertical="center" wrapText="1" readingOrder="1"/>
    </xf>
    <xf numFmtId="0" fontId="44" fillId="0" borderId="37" xfId="5" applyFont="1" applyFill="1" applyBorder="1" applyAlignment="1">
      <alignment vertical="center" wrapText="1" readingOrder="1"/>
    </xf>
    <xf numFmtId="0" fontId="46" fillId="0" borderId="77" xfId="5" applyFont="1" applyFill="1" applyBorder="1" applyAlignment="1">
      <alignment horizontal="left" vertical="center" wrapText="1" readingOrder="1"/>
    </xf>
    <xf numFmtId="0" fontId="6" fillId="0" borderId="4" xfId="5" applyFont="1" applyFill="1" applyBorder="1" applyAlignment="1">
      <alignment horizontal="left" wrapText="1"/>
    </xf>
    <xf numFmtId="164" fontId="6" fillId="0" borderId="4" xfId="5" applyNumberFormat="1" applyFont="1" applyFill="1" applyBorder="1" applyAlignment="1">
      <alignment horizontal="center" vertical="center" wrapText="1"/>
    </xf>
    <xf numFmtId="1" fontId="8" fillId="0" borderId="4" xfId="5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left" vertical="center" wrapText="1"/>
    </xf>
    <xf numFmtId="0" fontId="6" fillId="0" borderId="4" xfId="5" applyFont="1" applyFill="1" applyBorder="1" applyAlignment="1">
      <alignment horizontal="left"/>
    </xf>
    <xf numFmtId="0" fontId="43" fillId="0" borderId="78" xfId="5" applyFont="1" applyFill="1" applyBorder="1" applyAlignment="1">
      <alignment horizontal="left" vertical="center" wrapText="1" readingOrder="1"/>
    </xf>
    <xf numFmtId="0" fontId="6" fillId="0" borderId="0" xfId="5" applyFont="1" applyFill="1" applyBorder="1" applyAlignment="1">
      <alignment horizontal="left" wrapText="1"/>
    </xf>
    <xf numFmtId="0" fontId="43" fillId="0" borderId="0" xfId="5" applyFont="1" applyFill="1" applyBorder="1" applyAlignment="1">
      <alignment horizontal="left" vertical="center" wrapText="1" readingOrder="1"/>
    </xf>
    <xf numFmtId="0" fontId="3" fillId="0" borderId="0" xfId="0" applyFont="1" applyFill="1" applyBorder="1"/>
    <xf numFmtId="0" fontId="4" fillId="0" borderId="49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44" fontId="4" fillId="0" borderId="17" xfId="2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44" fontId="36" fillId="0" borderId="17" xfId="2" applyFont="1" applyFill="1" applyBorder="1" applyAlignment="1">
      <alignment horizontal="left" vertical="center"/>
    </xf>
    <xf numFmtId="0" fontId="36" fillId="0" borderId="22" xfId="0" applyFont="1" applyFill="1" applyBorder="1" applyAlignment="1">
      <alignment horizontal="left" vertical="center"/>
    </xf>
    <xf numFmtId="0" fontId="36" fillId="0" borderId="34" xfId="0" applyFont="1" applyFill="1" applyBorder="1" applyAlignment="1">
      <alignment horizontal="left" vertical="center"/>
    </xf>
    <xf numFmtId="0" fontId="36" fillId="0" borderId="35" xfId="0" applyFont="1" applyFill="1" applyBorder="1" applyAlignment="1">
      <alignment horizontal="left" vertical="center"/>
    </xf>
    <xf numFmtId="0" fontId="36" fillId="0" borderId="36" xfId="0" applyFont="1" applyFill="1" applyBorder="1" applyAlignment="1">
      <alignment horizontal="left" vertical="center"/>
    </xf>
    <xf numFmtId="0" fontId="36" fillId="0" borderId="44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/>
    <xf numFmtId="0" fontId="54" fillId="0" borderId="51" xfId="0" applyFont="1" applyFill="1" applyBorder="1"/>
    <xf numFmtId="0" fontId="54" fillId="0" borderId="0" xfId="0" applyFont="1" applyFill="1"/>
    <xf numFmtId="0" fontId="4" fillId="0" borderId="43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55" fillId="0" borderId="9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3" fillId="0" borderId="43" xfId="0" applyFont="1" applyFill="1" applyBorder="1" applyAlignment="1">
      <alignment horizontal="center" vertical="center"/>
    </xf>
    <xf numFmtId="0" fontId="53" fillId="0" borderId="79" xfId="0" applyFont="1" applyFill="1" applyBorder="1" applyAlignment="1">
      <alignment horizontal="center" vertical="center"/>
    </xf>
    <xf numFmtId="0" fontId="53" fillId="0" borderId="8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8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 wrapText="1"/>
    </xf>
    <xf numFmtId="0" fontId="50" fillId="0" borderId="45" xfId="0" applyFont="1" applyFill="1" applyBorder="1" applyAlignment="1">
      <alignment horizontal="center" vertical="center" wrapText="1"/>
    </xf>
    <xf numFmtId="0" fontId="50" fillId="0" borderId="60" xfId="0" applyFont="1" applyFill="1" applyBorder="1" applyAlignment="1">
      <alignment horizontal="center" vertical="center" wrapText="1"/>
    </xf>
    <xf numFmtId="0" fontId="51" fillId="0" borderId="42" xfId="0" applyFont="1" applyFill="1" applyBorder="1" applyAlignment="1">
      <alignment horizontal="center" vertical="center" wrapText="1"/>
    </xf>
    <xf numFmtId="0" fontId="51" fillId="0" borderId="76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79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72" xfId="0" applyFont="1" applyFill="1" applyBorder="1" applyAlignment="1">
      <alignment horizontal="center" vertical="center" wrapText="1"/>
    </xf>
    <xf numFmtId="0" fontId="50" fillId="0" borderId="42" xfId="0" applyFont="1" applyFill="1" applyBorder="1" applyAlignment="1">
      <alignment horizontal="center" vertical="center" wrapText="1"/>
    </xf>
    <xf numFmtId="0" fontId="50" fillId="0" borderId="7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textRotation="90"/>
    </xf>
    <xf numFmtId="0" fontId="8" fillId="0" borderId="4" xfId="5" applyFont="1" applyFill="1" applyBorder="1" applyAlignment="1">
      <alignment horizontal="center" vertical="center" wrapText="1"/>
    </xf>
    <xf numFmtId="0" fontId="6" fillId="0" borderId="52" xfId="4" applyFont="1" applyFill="1" applyBorder="1" applyAlignment="1">
      <alignment horizontal="center" vertical="center" textRotation="90"/>
    </xf>
    <xf numFmtId="0" fontId="6" fillId="0" borderId="0" xfId="4" applyFont="1" applyFill="1" applyBorder="1" applyAlignment="1">
      <alignment horizontal="center" vertical="center" textRotation="90"/>
    </xf>
    <xf numFmtId="0" fontId="6" fillId="0" borderId="2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textRotation="90"/>
    </xf>
    <xf numFmtId="0" fontId="6" fillId="0" borderId="4" xfId="4" applyFont="1" applyFill="1" applyBorder="1" applyAlignment="1">
      <alignment horizontal="center"/>
    </xf>
    <xf numFmtId="0" fontId="6" fillId="0" borderId="69" xfId="4" applyFont="1" applyFill="1" applyBorder="1" applyAlignment="1">
      <alignment horizontal="left"/>
    </xf>
    <xf numFmtId="0" fontId="8" fillId="0" borderId="69" xfId="4" applyFont="1" applyFill="1" applyBorder="1"/>
    <xf numFmtId="0" fontId="6" fillId="0" borderId="4" xfId="4" applyFont="1" applyFill="1" applyBorder="1" applyAlignment="1">
      <alignment horizontal="left"/>
    </xf>
    <xf numFmtId="0" fontId="6" fillId="0" borderId="4" xfId="4" applyFont="1" applyFill="1" applyBorder="1"/>
    <xf numFmtId="0" fontId="6" fillId="0" borderId="4" xfId="4" applyFont="1" applyFill="1" applyBorder="1" applyAlignment="1">
      <alignment horizontal="right" vertical="center" wrapText="1"/>
    </xf>
    <xf numFmtId="0" fontId="6" fillId="0" borderId="4" xfId="4" applyFont="1" applyFill="1" applyBorder="1" applyAlignment="1">
      <alignment horizontal="center" textRotation="90"/>
    </xf>
    <xf numFmtId="0" fontId="6" fillId="0" borderId="26" xfId="0" applyFont="1" applyFill="1" applyBorder="1" applyAlignment="1">
      <alignment horizontal="left" vertical="center" wrapText="1"/>
    </xf>
    <xf numFmtId="0" fontId="9" fillId="0" borderId="27" xfId="0" applyFont="1" applyFill="1" applyBorder="1"/>
    <xf numFmtId="0" fontId="6" fillId="0" borderId="28" xfId="0" applyFont="1" applyFill="1" applyBorder="1" applyAlignment="1">
      <alignment horizontal="left"/>
    </xf>
    <xf numFmtId="0" fontId="9" fillId="0" borderId="28" xfId="0" applyFont="1" applyFill="1" applyBorder="1"/>
    <xf numFmtId="0" fontId="6" fillId="0" borderId="29" xfId="0" applyFont="1" applyFill="1" applyBorder="1" applyAlignment="1">
      <alignment horizontal="left" vertical="center" textRotation="90" wrapText="1"/>
    </xf>
    <xf numFmtId="0" fontId="9" fillId="0" borderId="32" xfId="0" applyFont="1" applyFill="1" applyBorder="1"/>
    <xf numFmtId="0" fontId="9" fillId="0" borderId="33" xfId="0" applyFont="1" applyFill="1" applyBorder="1"/>
    <xf numFmtId="0" fontId="6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/>
    <xf numFmtId="0" fontId="9" fillId="0" borderId="30" xfId="0" applyFont="1" applyFill="1" applyBorder="1"/>
    <xf numFmtId="0" fontId="9" fillId="0" borderId="31" xfId="0" applyFont="1" applyFill="1" applyBorder="1"/>
    <xf numFmtId="0" fontId="6" fillId="0" borderId="26" xfId="0" applyFont="1" applyFill="1" applyBorder="1" applyAlignment="1">
      <alignment horizontal="left" vertical="center"/>
    </xf>
  </cellXfs>
  <cellStyles count="6">
    <cellStyle name="Įprastas" xfId="0" builtinId="0"/>
    <cellStyle name="Įprastas 2" xfId="1"/>
    <cellStyle name="Įprastas 3" xfId="3"/>
    <cellStyle name="Įprastas 4" xfId="4"/>
    <cellStyle name="Įprastas 5" xfId="5"/>
    <cellStyle name="Valiuta" xfId="2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CFCD0"/>
      <color rgb="FFFFCCFF"/>
      <color rgb="FFFF6699"/>
      <color rgb="FF824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677697</xdr:colOff>
      <xdr:row>26</xdr:row>
      <xdr:rowOff>242743</xdr:rowOff>
    </xdr:from>
    <xdr:to>
      <xdr:col>3</xdr:col>
      <xdr:colOff>2979082</xdr:colOff>
      <xdr:row>31</xdr:row>
      <xdr:rowOff>178811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557497" y="10644043"/>
          <a:ext cx="12702685" cy="1936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TV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</a:t>
          </a: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RTINU</a:t>
          </a: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Gimnazijos direktorė</a:t>
          </a: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lt-L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Lada Kriščiūnienė</a:t>
          </a:r>
        </a:p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</a:t>
          </a:r>
          <a:r>
            <a:rPr lang="lt-L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5-0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9-</a:t>
          </a:r>
          <a:endParaRPr lang="lt-LT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702078</xdr:colOff>
      <xdr:row>32</xdr:row>
      <xdr:rowOff>36368</xdr:rowOff>
    </xdr:from>
    <xdr:to>
      <xdr:col>3</xdr:col>
      <xdr:colOff>3392631</xdr:colOff>
      <xdr:row>35</xdr:row>
      <xdr:rowOff>432954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9581878" y="12837968"/>
          <a:ext cx="13091853" cy="1691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lt-LT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SUDARĖ</a:t>
          </a:r>
          <a:endParaRPr lang="lt-LT" sz="2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lt-LT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direktoriaus pavaduotoja ugdymui</a:t>
          </a:r>
          <a:endParaRPr lang="lt-LT" sz="2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lt-LT" sz="2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lt-LT" sz="20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2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Lina Janickaitė</a:t>
          </a:r>
          <a:endParaRPr lang="lt-LT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2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2025-09-</a:t>
          </a:r>
          <a:endParaRPr lang="lt-LT" sz="2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8"/>
  <sheetViews>
    <sheetView tabSelected="1" topLeftCell="H1" zoomScale="40" zoomScaleNormal="40" workbookViewId="0">
      <selection activeCell="AY1" sqref="AY1:AY1048576"/>
    </sheetView>
  </sheetViews>
  <sheetFormatPr defaultColWidth="9.109375" defaultRowHeight="31.2" customHeight="1" x14ac:dyDescent="0.35"/>
  <cols>
    <col min="1" max="1" width="9.109375" style="3"/>
    <col min="2" max="2" width="11.5546875" style="3" bestFit="1" customWidth="1"/>
    <col min="3" max="3" width="9.109375" style="3"/>
    <col min="4" max="4" width="78.88671875" style="3" customWidth="1"/>
    <col min="5" max="6" width="9.109375" style="3"/>
    <col min="7" max="7" width="27.109375" style="3" customWidth="1"/>
    <col min="8" max="8" width="19.77734375" style="3" customWidth="1"/>
    <col min="9" max="9" width="6" style="3" customWidth="1"/>
    <col min="10" max="10" width="35.33203125" style="3" customWidth="1"/>
    <col min="11" max="17" width="7.6640625" style="4" customWidth="1"/>
    <col min="18" max="18" width="7.77734375" style="4" customWidth="1"/>
    <col min="19" max="29" width="7.6640625" style="4" customWidth="1"/>
    <col min="30" max="30" width="7.33203125" style="4" customWidth="1"/>
    <col min="31" max="33" width="7.6640625" style="4" customWidth="1"/>
    <col min="34" max="34" width="8.77734375" style="4" customWidth="1"/>
    <col min="35" max="41" width="7.6640625" style="4" customWidth="1"/>
    <col min="42" max="42" width="7.77734375" style="4" customWidth="1"/>
    <col min="43" max="50" width="7.6640625" style="4" customWidth="1"/>
    <col min="51" max="51" width="9.109375" style="3"/>
    <col min="52" max="52" width="9.6640625" style="3" customWidth="1"/>
    <col min="53" max="53" width="10.21875" style="3" customWidth="1"/>
    <col min="54" max="54" width="12.5546875" style="3" customWidth="1"/>
    <col min="55" max="55" width="74.5546875" style="3" customWidth="1"/>
    <col min="56" max="56" width="9" style="3" customWidth="1"/>
    <col min="57" max="16384" width="9.109375" style="3"/>
  </cols>
  <sheetData>
    <row r="1" spans="1:56" s="4" customFormat="1" ht="31.2" customHeight="1" thickBot="1" x14ac:dyDescent="0.35">
      <c r="A1" s="506" t="s">
        <v>509</v>
      </c>
      <c r="B1" s="506"/>
      <c r="C1" s="506"/>
      <c r="D1" s="506"/>
      <c r="G1" s="510" t="s">
        <v>81</v>
      </c>
      <c r="H1" s="512" t="s">
        <v>73</v>
      </c>
      <c r="I1" s="513"/>
      <c r="J1" s="516" t="s">
        <v>82</v>
      </c>
      <c r="K1" s="507" t="s">
        <v>74</v>
      </c>
      <c r="L1" s="508"/>
      <c r="M1" s="508"/>
      <c r="N1" s="508"/>
      <c r="O1" s="508"/>
      <c r="P1" s="508"/>
      <c r="Q1" s="508"/>
      <c r="R1" s="509"/>
      <c r="S1" s="507" t="s">
        <v>75</v>
      </c>
      <c r="T1" s="508"/>
      <c r="U1" s="508"/>
      <c r="V1" s="508"/>
      <c r="W1" s="508"/>
      <c r="X1" s="508"/>
      <c r="Y1" s="508"/>
      <c r="Z1" s="509"/>
      <c r="AA1" s="507" t="s">
        <v>76</v>
      </c>
      <c r="AB1" s="508"/>
      <c r="AC1" s="508"/>
      <c r="AD1" s="508"/>
      <c r="AE1" s="508"/>
      <c r="AF1" s="508"/>
      <c r="AG1" s="508"/>
      <c r="AH1" s="509"/>
      <c r="AI1" s="507" t="s">
        <v>77</v>
      </c>
      <c r="AJ1" s="508"/>
      <c r="AK1" s="508"/>
      <c r="AL1" s="508"/>
      <c r="AM1" s="508"/>
      <c r="AN1" s="508"/>
      <c r="AO1" s="508"/>
      <c r="AP1" s="509"/>
      <c r="AQ1" s="507" t="s">
        <v>78</v>
      </c>
      <c r="AR1" s="508"/>
      <c r="AS1" s="508"/>
      <c r="AT1" s="508"/>
      <c r="AU1" s="508"/>
      <c r="AV1" s="508"/>
      <c r="AW1" s="508"/>
      <c r="AX1" s="509"/>
      <c r="BD1" s="277"/>
    </row>
    <row r="2" spans="1:56" ht="31.2" customHeight="1" thickBot="1" x14ac:dyDescent="0.4">
      <c r="A2" s="506" t="s">
        <v>510</v>
      </c>
      <c r="B2" s="506"/>
      <c r="C2" s="506"/>
      <c r="D2" s="506"/>
      <c r="G2" s="511"/>
      <c r="H2" s="514"/>
      <c r="I2" s="515"/>
      <c r="J2" s="517"/>
      <c r="K2" s="426">
        <v>1</v>
      </c>
      <c r="L2" s="427">
        <v>2</v>
      </c>
      <c r="M2" s="427">
        <v>3</v>
      </c>
      <c r="N2" s="427">
        <v>4</v>
      </c>
      <c r="O2" s="427">
        <v>5</v>
      </c>
      <c r="P2" s="427">
        <v>6</v>
      </c>
      <c r="Q2" s="427">
        <v>7</v>
      </c>
      <c r="R2" s="428">
        <v>8</v>
      </c>
      <c r="S2" s="426">
        <v>1</v>
      </c>
      <c r="T2" s="427">
        <v>2</v>
      </c>
      <c r="U2" s="427">
        <v>3</v>
      </c>
      <c r="V2" s="427">
        <v>4</v>
      </c>
      <c r="W2" s="427">
        <v>5</v>
      </c>
      <c r="X2" s="427">
        <v>6</v>
      </c>
      <c r="Y2" s="427">
        <v>7</v>
      </c>
      <c r="Z2" s="428">
        <v>8</v>
      </c>
      <c r="AA2" s="426">
        <v>1</v>
      </c>
      <c r="AB2" s="427">
        <v>2</v>
      </c>
      <c r="AC2" s="427">
        <v>3</v>
      </c>
      <c r="AD2" s="427">
        <v>4</v>
      </c>
      <c r="AE2" s="427">
        <v>5</v>
      </c>
      <c r="AF2" s="427">
        <v>6</v>
      </c>
      <c r="AG2" s="427">
        <v>7</v>
      </c>
      <c r="AH2" s="428">
        <v>8</v>
      </c>
      <c r="AI2" s="426">
        <v>1</v>
      </c>
      <c r="AJ2" s="427">
        <v>2</v>
      </c>
      <c r="AK2" s="427">
        <v>3</v>
      </c>
      <c r="AL2" s="427">
        <v>4</v>
      </c>
      <c r="AM2" s="427">
        <v>5</v>
      </c>
      <c r="AN2" s="427">
        <v>6</v>
      </c>
      <c r="AO2" s="427">
        <v>7</v>
      </c>
      <c r="AP2" s="428">
        <v>8</v>
      </c>
      <c r="AQ2" s="426">
        <v>1</v>
      </c>
      <c r="AR2" s="427">
        <v>2</v>
      </c>
      <c r="AS2" s="427">
        <v>3</v>
      </c>
      <c r="AT2" s="427">
        <v>4</v>
      </c>
      <c r="AU2" s="427">
        <v>5</v>
      </c>
      <c r="AV2" s="427">
        <v>6</v>
      </c>
      <c r="AW2" s="427">
        <v>7</v>
      </c>
      <c r="AX2" s="428">
        <v>8</v>
      </c>
      <c r="BD2" s="277"/>
    </row>
    <row r="3" spans="1:56" ht="31.2" customHeight="1" x14ac:dyDescent="0.35">
      <c r="A3" s="506" t="s">
        <v>511</v>
      </c>
      <c r="B3" s="506"/>
      <c r="C3" s="506"/>
      <c r="D3" s="506"/>
      <c r="G3" s="475" t="s">
        <v>41</v>
      </c>
      <c r="H3" s="429" t="s">
        <v>524</v>
      </c>
      <c r="I3" s="430"/>
      <c r="J3" s="431" t="s">
        <v>85</v>
      </c>
      <c r="K3" s="148" t="s">
        <v>341</v>
      </c>
      <c r="L3" s="135" t="s">
        <v>341</v>
      </c>
      <c r="M3" s="432"/>
      <c r="N3" s="432" t="s">
        <v>494</v>
      </c>
      <c r="O3" s="432" t="s">
        <v>494</v>
      </c>
      <c r="P3" s="135" t="s">
        <v>491</v>
      </c>
      <c r="Q3" s="135"/>
      <c r="R3" s="433"/>
      <c r="S3" s="148" t="s">
        <v>501</v>
      </c>
      <c r="T3" s="135" t="s">
        <v>501</v>
      </c>
      <c r="U3" s="432"/>
      <c r="V3" s="432" t="s">
        <v>494</v>
      </c>
      <c r="W3" s="432"/>
      <c r="X3" s="135"/>
      <c r="Y3" s="135"/>
      <c r="Z3" s="433"/>
      <c r="AA3" s="148" t="s">
        <v>501</v>
      </c>
      <c r="AB3" s="135" t="s">
        <v>491</v>
      </c>
      <c r="AC3" s="432" t="s">
        <v>491</v>
      </c>
      <c r="AD3" s="432" t="s">
        <v>341</v>
      </c>
      <c r="AE3" s="432" t="s">
        <v>341</v>
      </c>
      <c r="AF3" s="135"/>
      <c r="AG3" s="135"/>
      <c r="AH3" s="433"/>
      <c r="AI3" s="148"/>
      <c r="AJ3" s="135" t="s">
        <v>341</v>
      </c>
      <c r="AK3" s="432" t="s">
        <v>501</v>
      </c>
      <c r="AL3" s="432" t="s">
        <v>491</v>
      </c>
      <c r="AM3" s="432" t="s">
        <v>494</v>
      </c>
      <c r="AN3" s="135" t="s">
        <v>494</v>
      </c>
      <c r="AO3" s="135"/>
      <c r="AP3" s="433"/>
      <c r="AQ3" s="148" t="s">
        <v>491</v>
      </c>
      <c r="AR3" s="432" t="s">
        <v>501</v>
      </c>
      <c r="AS3" s="432"/>
      <c r="AT3" s="432" t="s">
        <v>494</v>
      </c>
      <c r="AU3" s="432"/>
      <c r="AV3" s="135"/>
      <c r="AW3" s="135"/>
      <c r="AX3" s="433"/>
      <c r="BD3" s="277"/>
    </row>
    <row r="4" spans="1:56" ht="31.2" customHeight="1" x14ac:dyDescent="0.35">
      <c r="A4" s="506" t="s">
        <v>392</v>
      </c>
      <c r="B4" s="506"/>
      <c r="C4" s="506"/>
      <c r="D4" s="506"/>
      <c r="G4" s="476" t="s">
        <v>39</v>
      </c>
      <c r="H4" s="434" t="s">
        <v>143</v>
      </c>
      <c r="I4" s="435"/>
      <c r="J4" s="436" t="s">
        <v>85</v>
      </c>
      <c r="K4" s="149" t="s">
        <v>503</v>
      </c>
      <c r="L4" s="136" t="s">
        <v>503</v>
      </c>
      <c r="M4" s="136" t="s">
        <v>500</v>
      </c>
      <c r="N4" s="136" t="s">
        <v>500</v>
      </c>
      <c r="O4" s="136" t="s">
        <v>490</v>
      </c>
      <c r="P4" s="136" t="s">
        <v>495</v>
      </c>
      <c r="Q4" s="136"/>
      <c r="R4" s="437"/>
      <c r="S4" s="149" t="s">
        <v>500</v>
      </c>
      <c r="U4" s="136" t="s">
        <v>139</v>
      </c>
      <c r="V4" s="136" t="s">
        <v>139</v>
      </c>
      <c r="W4" s="136" t="s">
        <v>495</v>
      </c>
      <c r="X4" s="136" t="s">
        <v>490</v>
      </c>
      <c r="Y4" s="136"/>
      <c r="Z4" s="437"/>
      <c r="AA4" s="149" t="s">
        <v>139</v>
      </c>
      <c r="AB4" s="136" t="s">
        <v>495</v>
      </c>
      <c r="AC4" s="136" t="s">
        <v>495</v>
      </c>
      <c r="AD4" s="136" t="s">
        <v>503</v>
      </c>
      <c r="AE4" s="136" t="s">
        <v>503</v>
      </c>
      <c r="AF4" s="136" t="s">
        <v>500</v>
      </c>
      <c r="AG4" s="136"/>
      <c r="AH4" s="437"/>
      <c r="AI4" s="149" t="s">
        <v>503</v>
      </c>
      <c r="AJ4" s="136" t="s">
        <v>503</v>
      </c>
      <c r="AK4" s="136" t="s">
        <v>490</v>
      </c>
      <c r="AL4" s="136" t="s">
        <v>490</v>
      </c>
      <c r="AM4" s="136" t="s">
        <v>500</v>
      </c>
      <c r="AN4" s="136" t="s">
        <v>139</v>
      </c>
      <c r="AO4" s="136"/>
      <c r="AP4" s="437"/>
      <c r="AQ4" s="149"/>
      <c r="AR4" s="136" t="s">
        <v>490</v>
      </c>
      <c r="AS4" s="136" t="s">
        <v>495</v>
      </c>
      <c r="AT4" s="136" t="s">
        <v>139</v>
      </c>
      <c r="AU4" s="136"/>
      <c r="AV4" s="136"/>
      <c r="AW4" s="136"/>
      <c r="AX4" s="437"/>
      <c r="BD4" s="276"/>
    </row>
    <row r="5" spans="1:56" ht="31.2" customHeight="1" thickBot="1" x14ac:dyDescent="0.4">
      <c r="A5" s="506" t="s">
        <v>521</v>
      </c>
      <c r="B5" s="506"/>
      <c r="C5" s="506"/>
      <c r="D5" s="506"/>
      <c r="G5" s="476" t="s">
        <v>347</v>
      </c>
      <c r="H5" s="438" t="s">
        <v>496</v>
      </c>
      <c r="I5" s="439"/>
      <c r="J5" s="436" t="s">
        <v>85</v>
      </c>
      <c r="K5" s="440" t="s">
        <v>503</v>
      </c>
      <c r="L5" s="138" t="s">
        <v>503</v>
      </c>
      <c r="M5" s="138" t="s">
        <v>492</v>
      </c>
      <c r="N5" s="138" t="s">
        <v>495</v>
      </c>
      <c r="O5" s="138" t="s">
        <v>495</v>
      </c>
      <c r="P5" s="138" t="s">
        <v>494</v>
      </c>
      <c r="Q5" s="138"/>
      <c r="R5" s="441"/>
      <c r="S5" s="440" t="s">
        <v>492</v>
      </c>
      <c r="T5" s="138" t="s">
        <v>492</v>
      </c>
      <c r="U5" s="138"/>
      <c r="V5" s="138" t="s">
        <v>495</v>
      </c>
      <c r="W5" s="138" t="s">
        <v>494</v>
      </c>
      <c r="X5" s="138"/>
      <c r="Y5" s="138"/>
      <c r="Z5" s="441"/>
      <c r="AA5" s="440"/>
      <c r="AB5" s="138" t="s">
        <v>494</v>
      </c>
      <c r="AC5" s="138" t="s">
        <v>494</v>
      </c>
      <c r="AD5" s="138" t="s">
        <v>503</v>
      </c>
      <c r="AE5" s="138" t="s">
        <v>503</v>
      </c>
      <c r="AF5" s="138"/>
      <c r="AG5" s="138"/>
      <c r="AH5" s="441"/>
      <c r="AI5" s="440" t="s">
        <v>503</v>
      </c>
      <c r="AJ5" s="138" t="s">
        <v>503</v>
      </c>
      <c r="AK5" s="138"/>
      <c r="AL5" s="138" t="s">
        <v>492</v>
      </c>
      <c r="AM5" s="138" t="s">
        <v>495</v>
      </c>
      <c r="AN5" s="138" t="s">
        <v>495</v>
      </c>
      <c r="AO5" s="138" t="s">
        <v>494</v>
      </c>
      <c r="AP5" s="441"/>
      <c r="AQ5" s="440" t="s">
        <v>492</v>
      </c>
      <c r="AR5" s="138"/>
      <c r="AS5" s="138" t="s">
        <v>494</v>
      </c>
      <c r="AT5" s="138"/>
      <c r="AU5" s="138"/>
      <c r="AV5" s="138"/>
      <c r="AW5" s="138"/>
      <c r="AX5" s="441"/>
      <c r="BD5" s="485"/>
    </row>
    <row r="6" spans="1:56" ht="31.2" customHeight="1" x14ac:dyDescent="0.35">
      <c r="A6" s="487"/>
      <c r="B6" s="150"/>
      <c r="C6" s="322"/>
      <c r="D6" s="487"/>
      <c r="G6" s="475" t="s">
        <v>224</v>
      </c>
      <c r="H6" s="429" t="s">
        <v>223</v>
      </c>
      <c r="I6" s="430"/>
      <c r="J6" s="431" t="s">
        <v>9</v>
      </c>
      <c r="K6" s="442">
        <v>4</v>
      </c>
      <c r="L6" s="443" t="s">
        <v>490</v>
      </c>
      <c r="M6" s="443">
        <v>4</v>
      </c>
      <c r="N6" s="443">
        <v>3</v>
      </c>
      <c r="O6" s="444" t="s">
        <v>491</v>
      </c>
      <c r="P6" s="444" t="s">
        <v>139</v>
      </c>
      <c r="Q6" s="444">
        <v>4</v>
      </c>
      <c r="R6" s="445"/>
      <c r="S6" s="442"/>
      <c r="T6" s="443"/>
      <c r="U6" s="443"/>
      <c r="V6" s="443"/>
      <c r="W6" s="444"/>
      <c r="X6" s="444"/>
      <c r="Y6" s="444"/>
      <c r="Z6" s="445"/>
      <c r="AA6" s="442" t="s">
        <v>500</v>
      </c>
      <c r="AB6" s="443">
        <v>3</v>
      </c>
      <c r="AC6" s="443" t="s">
        <v>501</v>
      </c>
      <c r="AD6" s="443"/>
      <c r="AE6" s="444"/>
      <c r="AF6" s="444" t="s">
        <v>492</v>
      </c>
      <c r="AG6" s="444"/>
      <c r="AH6" s="445"/>
      <c r="AI6" s="442"/>
      <c r="AJ6" s="443"/>
      <c r="AK6" s="443"/>
      <c r="AL6" s="443"/>
      <c r="AM6" s="444"/>
      <c r="AN6" s="444"/>
      <c r="AO6" s="444"/>
      <c r="AP6" s="445"/>
      <c r="AQ6" s="442"/>
      <c r="AR6" s="443"/>
      <c r="AS6" s="443"/>
      <c r="AT6" s="443"/>
      <c r="AU6" s="444"/>
      <c r="AV6" s="444"/>
      <c r="AW6" s="444"/>
      <c r="AX6" s="445"/>
      <c r="BC6" s="150"/>
      <c r="BD6" s="485"/>
    </row>
    <row r="7" spans="1:56" ht="31.2" customHeight="1" thickBot="1" x14ac:dyDescent="0.4">
      <c r="A7" s="487"/>
      <c r="B7" s="150"/>
      <c r="C7" s="322"/>
      <c r="D7" s="487"/>
      <c r="G7" s="477" t="s">
        <v>38</v>
      </c>
      <c r="H7" s="438" t="s">
        <v>148</v>
      </c>
      <c r="I7" s="439"/>
      <c r="J7" s="446" t="s">
        <v>8</v>
      </c>
      <c r="K7" s="440">
        <v>4</v>
      </c>
      <c r="L7" s="447" t="s">
        <v>490</v>
      </c>
      <c r="M7" s="138">
        <v>4</v>
      </c>
      <c r="N7" s="447">
        <v>3</v>
      </c>
      <c r="O7" s="138" t="s">
        <v>491</v>
      </c>
      <c r="P7" s="138" t="s">
        <v>139</v>
      </c>
      <c r="Q7" s="138"/>
      <c r="R7" s="441"/>
      <c r="S7" s="440"/>
      <c r="T7" s="447"/>
      <c r="U7" s="138"/>
      <c r="V7" s="447"/>
      <c r="W7" s="138"/>
      <c r="X7" s="138"/>
      <c r="Y7" s="138"/>
      <c r="Z7" s="441"/>
      <c r="AA7" s="440" t="s">
        <v>500</v>
      </c>
      <c r="AB7" s="447">
        <v>3</v>
      </c>
      <c r="AC7" s="138" t="s">
        <v>501</v>
      </c>
      <c r="AD7" s="447"/>
      <c r="AE7" s="138"/>
      <c r="AF7" s="138"/>
      <c r="AG7" s="138"/>
      <c r="AH7" s="441"/>
      <c r="AI7" s="440"/>
      <c r="AJ7" s="447"/>
      <c r="AK7" s="138"/>
      <c r="AL7" s="447"/>
      <c r="AM7" s="138"/>
      <c r="AN7" s="138"/>
      <c r="AO7" s="138"/>
      <c r="AP7" s="441"/>
      <c r="AQ7" s="440"/>
      <c r="AR7" s="447"/>
      <c r="AS7" s="138"/>
      <c r="AT7" s="447"/>
      <c r="AU7" s="138"/>
      <c r="AV7" s="138"/>
      <c r="AW7" s="138"/>
      <c r="AX7" s="441"/>
      <c r="BC7" s="150"/>
      <c r="BD7" s="485"/>
    </row>
    <row r="8" spans="1:56" ht="31.2" customHeight="1" thickBot="1" x14ac:dyDescent="0.4">
      <c r="A8" s="487"/>
      <c r="B8" s="150"/>
      <c r="C8" s="322"/>
      <c r="D8" s="488"/>
      <c r="G8" s="475" t="s">
        <v>38</v>
      </c>
      <c r="H8" s="429" t="s">
        <v>148</v>
      </c>
      <c r="I8" s="430"/>
      <c r="J8" s="431" t="s">
        <v>83</v>
      </c>
      <c r="K8" s="148"/>
      <c r="L8" s="135"/>
      <c r="M8" s="135"/>
      <c r="N8" s="432"/>
      <c r="O8" s="432"/>
      <c r="P8" s="135"/>
      <c r="Q8" s="135"/>
      <c r="R8" s="433"/>
      <c r="S8" s="148"/>
      <c r="T8" s="135"/>
      <c r="U8" s="135" t="s">
        <v>501</v>
      </c>
      <c r="V8" s="432"/>
      <c r="W8" s="432" t="s">
        <v>490</v>
      </c>
      <c r="X8" s="135"/>
      <c r="Y8" s="135" t="s">
        <v>491</v>
      </c>
      <c r="Z8" s="433"/>
      <c r="AA8" s="148"/>
      <c r="AB8" s="135"/>
      <c r="AC8" s="135"/>
      <c r="AD8" s="432" t="s">
        <v>500</v>
      </c>
      <c r="AE8" s="432" t="s">
        <v>492</v>
      </c>
      <c r="AF8" s="135" t="s">
        <v>490</v>
      </c>
      <c r="AG8" s="135" t="s">
        <v>501</v>
      </c>
      <c r="AH8" s="433"/>
      <c r="AI8" s="148" t="s">
        <v>500</v>
      </c>
      <c r="AJ8" s="135"/>
      <c r="AK8" s="135" t="s">
        <v>139</v>
      </c>
      <c r="AL8" s="432" t="s">
        <v>139</v>
      </c>
      <c r="AM8" s="432" t="s">
        <v>491</v>
      </c>
      <c r="AN8" s="135" t="s">
        <v>492</v>
      </c>
      <c r="AO8" s="135"/>
      <c r="AP8" s="433"/>
      <c r="AQ8" s="148"/>
      <c r="AR8" s="135"/>
      <c r="AS8" s="135"/>
      <c r="AT8" s="432"/>
      <c r="AU8" s="432"/>
      <c r="AV8" s="135"/>
      <c r="AW8" s="135"/>
      <c r="AX8" s="433"/>
      <c r="BC8" s="150"/>
      <c r="BD8" s="485"/>
    </row>
    <row r="9" spans="1:56" ht="31.2" customHeight="1" thickBot="1" x14ac:dyDescent="0.4">
      <c r="A9" s="487"/>
      <c r="B9" s="497" t="s">
        <v>512</v>
      </c>
      <c r="C9" s="498"/>
      <c r="D9" s="499"/>
      <c r="G9" s="477" t="s">
        <v>134</v>
      </c>
      <c r="H9" s="438" t="s">
        <v>149</v>
      </c>
      <c r="I9" s="439"/>
      <c r="J9" s="446" t="s">
        <v>83</v>
      </c>
      <c r="K9" s="147"/>
      <c r="L9" s="471"/>
      <c r="M9" s="137"/>
      <c r="N9" s="448"/>
      <c r="O9" s="137"/>
      <c r="P9" s="137"/>
      <c r="Q9" s="137"/>
      <c r="R9" s="449"/>
      <c r="S9" s="147"/>
      <c r="T9" s="471" t="s">
        <v>490</v>
      </c>
      <c r="U9" s="137" t="s">
        <v>501</v>
      </c>
      <c r="V9" s="448"/>
      <c r="W9" s="137"/>
      <c r="X9" s="137" t="s">
        <v>500</v>
      </c>
      <c r="Y9" s="137" t="s">
        <v>491</v>
      </c>
      <c r="Z9" s="449"/>
      <c r="AA9" s="147"/>
      <c r="AB9" s="471"/>
      <c r="AC9" s="137"/>
      <c r="AD9" s="448"/>
      <c r="AE9" s="137"/>
      <c r="AF9" s="137"/>
      <c r="AG9" s="137" t="s">
        <v>501</v>
      </c>
      <c r="AH9" s="449"/>
      <c r="AI9" s="147"/>
      <c r="AJ9" s="471"/>
      <c r="AK9" s="137" t="s">
        <v>139</v>
      </c>
      <c r="AL9" s="448" t="s">
        <v>139</v>
      </c>
      <c r="AM9" s="137" t="s">
        <v>491</v>
      </c>
      <c r="AN9" s="137" t="s">
        <v>490</v>
      </c>
      <c r="AO9" s="137"/>
      <c r="AP9" s="449"/>
      <c r="AQ9" s="147"/>
      <c r="AR9" s="137" t="s">
        <v>492</v>
      </c>
      <c r="AS9" s="137" t="s">
        <v>492</v>
      </c>
      <c r="AT9" s="448"/>
      <c r="AU9" s="137" t="s">
        <v>500</v>
      </c>
      <c r="AV9" s="137"/>
      <c r="AW9" s="137"/>
      <c r="AX9" s="449"/>
      <c r="AY9" s="486"/>
      <c r="BC9" s="150"/>
      <c r="BD9" s="485"/>
    </row>
    <row r="10" spans="1:56" ht="31.2" customHeight="1" thickBot="1" x14ac:dyDescent="0.4">
      <c r="A10" s="487"/>
      <c r="B10" s="500"/>
      <c r="C10" s="501"/>
      <c r="D10" s="502"/>
      <c r="G10" s="478" t="s">
        <v>134</v>
      </c>
      <c r="H10" s="429" t="s">
        <v>149</v>
      </c>
      <c r="I10" s="430"/>
      <c r="J10" s="450" t="s">
        <v>94</v>
      </c>
      <c r="K10" s="451"/>
      <c r="L10" s="427"/>
      <c r="M10" s="452"/>
      <c r="N10" s="452"/>
      <c r="O10" s="427"/>
      <c r="P10" s="427"/>
      <c r="Q10" s="427"/>
      <c r="R10" s="453"/>
      <c r="S10" s="451"/>
      <c r="T10" s="427"/>
      <c r="U10" s="452"/>
      <c r="V10" s="452"/>
      <c r="W10" s="427" t="s">
        <v>490</v>
      </c>
      <c r="X10" s="427"/>
      <c r="Y10" s="427"/>
      <c r="Z10" s="453"/>
      <c r="AA10" s="451"/>
      <c r="AB10" s="427"/>
      <c r="AC10" s="452"/>
      <c r="AD10" s="452" t="s">
        <v>500</v>
      </c>
      <c r="AE10" s="427"/>
      <c r="AF10" s="427" t="s">
        <v>490</v>
      </c>
      <c r="AG10" s="427"/>
      <c r="AH10" s="453"/>
      <c r="AI10" s="451" t="s">
        <v>500</v>
      </c>
      <c r="AJ10" s="427"/>
      <c r="AK10" s="452"/>
      <c r="AL10" s="452"/>
      <c r="AM10" s="427"/>
      <c r="AN10" s="427"/>
      <c r="AO10" s="427"/>
      <c r="AP10" s="453"/>
      <c r="AQ10" s="451"/>
      <c r="AR10" s="427"/>
      <c r="AS10" s="452"/>
      <c r="AT10" s="452"/>
      <c r="AU10" s="427"/>
      <c r="AV10" s="427"/>
      <c r="AW10" s="427"/>
      <c r="AX10" s="453"/>
      <c r="BC10" s="150"/>
      <c r="BD10" s="485"/>
    </row>
    <row r="11" spans="1:56" ht="31.2" customHeight="1" x14ac:dyDescent="0.35">
      <c r="A11" s="487"/>
      <c r="B11" s="503">
        <v>1</v>
      </c>
      <c r="C11" s="504" t="s">
        <v>513</v>
      </c>
      <c r="D11" s="505"/>
      <c r="G11" s="479" t="s">
        <v>43</v>
      </c>
      <c r="H11" s="429" t="s">
        <v>44</v>
      </c>
      <c r="I11" s="430"/>
      <c r="J11" s="454" t="s">
        <v>86</v>
      </c>
      <c r="K11" s="455" t="s">
        <v>528</v>
      </c>
      <c r="L11" s="432" t="s">
        <v>139</v>
      </c>
      <c r="M11" s="432">
        <v>4</v>
      </c>
      <c r="N11" s="135"/>
      <c r="O11" s="135">
        <v>3</v>
      </c>
      <c r="P11" s="135" t="s">
        <v>500</v>
      </c>
      <c r="Q11" s="432" t="s">
        <v>491</v>
      </c>
      <c r="R11" s="433"/>
      <c r="S11" s="455" t="s">
        <v>139</v>
      </c>
      <c r="T11" s="135" t="s">
        <v>490</v>
      </c>
      <c r="U11" s="432" t="s">
        <v>491</v>
      </c>
      <c r="V11" s="432">
        <v>3</v>
      </c>
      <c r="W11" s="135">
        <v>3</v>
      </c>
      <c r="X11" s="432" t="s">
        <v>500</v>
      </c>
      <c r="Y11" s="432" t="s">
        <v>501</v>
      </c>
      <c r="Z11" s="433"/>
      <c r="AA11" s="455">
        <v>4</v>
      </c>
      <c r="AB11" s="135">
        <v>3</v>
      </c>
      <c r="AC11" s="432">
        <v>3</v>
      </c>
      <c r="AD11" s="432" t="s">
        <v>501</v>
      </c>
      <c r="AE11" s="135" t="s">
        <v>501</v>
      </c>
      <c r="AF11" s="432">
        <v>4</v>
      </c>
      <c r="AG11" s="432">
        <v>4</v>
      </c>
      <c r="AH11" s="433"/>
      <c r="AI11" s="455"/>
      <c r="AJ11" s="135" t="s">
        <v>491</v>
      </c>
      <c r="AK11" s="432"/>
      <c r="AL11" s="432">
        <v>4</v>
      </c>
      <c r="AM11" s="135">
        <v>3</v>
      </c>
      <c r="AN11" s="432" t="s">
        <v>490</v>
      </c>
      <c r="AO11" s="432">
        <v>3</v>
      </c>
      <c r="AP11" s="433"/>
      <c r="AQ11" s="455">
        <v>4</v>
      </c>
      <c r="AR11" s="135">
        <v>4</v>
      </c>
      <c r="AS11" s="432">
        <v>3</v>
      </c>
      <c r="AT11" s="432" t="s">
        <v>490</v>
      </c>
      <c r="AU11" s="135" t="s">
        <v>500</v>
      </c>
      <c r="AV11" s="432">
        <v>4</v>
      </c>
      <c r="AW11" s="432"/>
      <c r="AX11" s="433"/>
      <c r="BC11" s="150"/>
      <c r="BD11" s="485"/>
    </row>
    <row r="12" spans="1:56" ht="31.95" customHeight="1" x14ac:dyDescent="0.35">
      <c r="A12" s="487"/>
      <c r="B12" s="491"/>
      <c r="C12" s="492"/>
      <c r="D12" s="493"/>
      <c r="G12" s="476" t="s">
        <v>45</v>
      </c>
      <c r="H12" s="434" t="s">
        <v>46</v>
      </c>
      <c r="I12" s="435"/>
      <c r="J12" s="436" t="s">
        <v>86</v>
      </c>
      <c r="K12" s="458" t="s">
        <v>139</v>
      </c>
      <c r="L12" s="456" t="s">
        <v>139</v>
      </c>
      <c r="M12" s="456">
        <v>4</v>
      </c>
      <c r="N12" s="136"/>
      <c r="O12" s="136">
        <v>3</v>
      </c>
      <c r="P12" s="136" t="s">
        <v>500</v>
      </c>
      <c r="Q12" s="456">
        <v>4</v>
      </c>
      <c r="R12" s="437"/>
      <c r="S12" s="458" t="s">
        <v>139</v>
      </c>
      <c r="T12" s="136"/>
      <c r="U12" s="456">
        <v>4</v>
      </c>
      <c r="V12" s="456">
        <v>3</v>
      </c>
      <c r="W12" s="136">
        <v>3</v>
      </c>
      <c r="X12" s="456" t="s">
        <v>492</v>
      </c>
      <c r="Y12" s="456"/>
      <c r="Z12" s="437"/>
      <c r="AA12" s="458">
        <v>4</v>
      </c>
      <c r="AB12" s="136">
        <v>3</v>
      </c>
      <c r="AC12" s="456">
        <v>3</v>
      </c>
      <c r="AD12" s="456" t="s">
        <v>500</v>
      </c>
      <c r="AE12" s="136" t="s">
        <v>492</v>
      </c>
      <c r="AF12" s="456">
        <v>4</v>
      </c>
      <c r="AG12" s="456">
        <v>4</v>
      </c>
      <c r="AH12" s="437"/>
      <c r="AI12" s="458" t="s">
        <v>500</v>
      </c>
      <c r="AJ12" s="136">
        <v>4</v>
      </c>
      <c r="AK12" s="456">
        <v>4</v>
      </c>
      <c r="AL12" s="456">
        <v>4</v>
      </c>
      <c r="AM12" s="136">
        <v>3</v>
      </c>
      <c r="AN12" s="456" t="s">
        <v>492</v>
      </c>
      <c r="AO12" s="456">
        <v>3</v>
      </c>
      <c r="AP12" s="437"/>
      <c r="AQ12" s="458">
        <v>4</v>
      </c>
      <c r="AR12" s="136">
        <v>4</v>
      </c>
      <c r="AS12" s="456">
        <v>3</v>
      </c>
      <c r="AT12" s="456"/>
      <c r="AU12" s="136"/>
      <c r="AV12" s="456">
        <v>4</v>
      </c>
      <c r="AW12" s="456"/>
      <c r="AX12" s="437"/>
      <c r="BC12" s="150"/>
      <c r="BD12" s="485"/>
    </row>
    <row r="13" spans="1:56" ht="31.2" customHeight="1" x14ac:dyDescent="0.35">
      <c r="A13" s="487"/>
      <c r="B13" s="491">
        <v>2</v>
      </c>
      <c r="C13" s="492" t="s">
        <v>514</v>
      </c>
      <c r="D13" s="493"/>
      <c r="G13" s="480" t="s">
        <v>79</v>
      </c>
      <c r="H13" s="434" t="s">
        <v>525</v>
      </c>
      <c r="I13" s="457"/>
      <c r="J13" s="436" t="s">
        <v>86</v>
      </c>
      <c r="K13" s="458"/>
      <c r="L13" s="456"/>
      <c r="M13" s="136"/>
      <c r="N13" s="456"/>
      <c r="O13" s="136"/>
      <c r="P13" s="456"/>
      <c r="Q13" s="456" t="s">
        <v>491</v>
      </c>
      <c r="R13" s="437"/>
      <c r="S13" s="458"/>
      <c r="T13" s="456"/>
      <c r="U13" s="136" t="s">
        <v>491</v>
      </c>
      <c r="V13" s="456"/>
      <c r="W13" s="136"/>
      <c r="X13" s="456"/>
      <c r="Y13" s="456"/>
      <c r="Z13" s="437"/>
      <c r="AA13" s="458"/>
      <c r="AB13" s="456"/>
      <c r="AC13" s="136"/>
      <c r="AD13" s="456"/>
      <c r="AE13" s="136"/>
      <c r="AF13" s="456"/>
      <c r="AG13" s="456"/>
      <c r="AH13" s="437"/>
      <c r="AI13" s="458"/>
      <c r="AJ13" s="456" t="s">
        <v>491</v>
      </c>
      <c r="AK13" s="136"/>
      <c r="AL13" s="456"/>
      <c r="AM13" s="136"/>
      <c r="AN13" s="456"/>
      <c r="AO13" s="456"/>
      <c r="AP13" s="437"/>
      <c r="AQ13" s="458"/>
      <c r="AR13" s="456"/>
      <c r="AS13" s="136"/>
      <c r="AT13" s="456"/>
      <c r="AU13" s="136"/>
      <c r="AV13" s="456"/>
      <c r="AW13" s="456"/>
      <c r="AX13" s="437"/>
      <c r="BC13" s="150"/>
      <c r="BD13" s="485"/>
    </row>
    <row r="14" spans="1:56" ht="31.2" customHeight="1" thickBot="1" x14ac:dyDescent="0.4">
      <c r="A14" s="487"/>
      <c r="B14" s="491"/>
      <c r="C14" s="492"/>
      <c r="D14" s="493"/>
      <c r="G14" s="477" t="s">
        <v>507</v>
      </c>
      <c r="H14" s="438" t="s">
        <v>525</v>
      </c>
      <c r="I14" s="439"/>
      <c r="J14" s="446" t="s">
        <v>86</v>
      </c>
      <c r="K14" s="459"/>
      <c r="L14" s="447"/>
      <c r="M14" s="138"/>
      <c r="N14" s="447"/>
      <c r="O14" s="447"/>
      <c r="P14" s="447"/>
      <c r="Q14" s="447"/>
      <c r="R14" s="441"/>
      <c r="S14" s="459"/>
      <c r="T14" s="447"/>
      <c r="U14" s="138"/>
      <c r="V14" s="447"/>
      <c r="W14" s="447" t="s">
        <v>490</v>
      </c>
      <c r="X14" s="447" t="s">
        <v>492</v>
      </c>
      <c r="Y14" s="447" t="s">
        <v>501</v>
      </c>
      <c r="Z14" s="441"/>
      <c r="AA14" s="459"/>
      <c r="AB14" s="447"/>
      <c r="AC14" s="138"/>
      <c r="AD14" s="447" t="s">
        <v>501</v>
      </c>
      <c r="AE14" s="447" t="s">
        <v>501</v>
      </c>
      <c r="AF14" s="447" t="s">
        <v>490</v>
      </c>
      <c r="AG14" s="447"/>
      <c r="AH14" s="441"/>
      <c r="AI14" s="459"/>
      <c r="AJ14" s="447"/>
      <c r="AK14" s="138"/>
      <c r="AL14" s="447"/>
      <c r="AM14" s="447"/>
      <c r="AN14" s="447"/>
      <c r="AO14" s="447"/>
      <c r="AP14" s="441"/>
      <c r="AQ14" s="459"/>
      <c r="AR14" s="447" t="s">
        <v>492</v>
      </c>
      <c r="AS14" s="138" t="s">
        <v>492</v>
      </c>
      <c r="AT14" s="447" t="s">
        <v>490</v>
      </c>
      <c r="AU14" s="447"/>
      <c r="AV14" s="447"/>
      <c r="AW14" s="447"/>
      <c r="AX14" s="441"/>
      <c r="BC14" s="150"/>
      <c r="BD14" s="485"/>
    </row>
    <row r="15" spans="1:56" ht="31.2" customHeight="1" x14ac:dyDescent="0.35">
      <c r="A15" s="487"/>
      <c r="B15" s="491">
        <v>3</v>
      </c>
      <c r="C15" s="492" t="s">
        <v>515</v>
      </c>
      <c r="D15" s="493"/>
      <c r="G15" s="479" t="s">
        <v>47</v>
      </c>
      <c r="H15" s="520" t="s">
        <v>526</v>
      </c>
      <c r="I15" s="521"/>
      <c r="J15" s="454" t="s">
        <v>3</v>
      </c>
      <c r="K15" s="460"/>
      <c r="L15" s="443"/>
      <c r="M15" s="443" t="s">
        <v>341</v>
      </c>
      <c r="N15" s="443" t="s">
        <v>497</v>
      </c>
      <c r="O15" s="444" t="s">
        <v>497</v>
      </c>
      <c r="P15" s="444" t="s">
        <v>494</v>
      </c>
      <c r="Q15" s="443"/>
      <c r="R15" s="445"/>
      <c r="S15" s="460" t="s">
        <v>494</v>
      </c>
      <c r="T15" s="443" t="s">
        <v>341</v>
      </c>
      <c r="U15" s="443" t="s">
        <v>341</v>
      </c>
      <c r="V15" s="443" t="s">
        <v>495</v>
      </c>
      <c r="W15" s="444" t="s">
        <v>494</v>
      </c>
      <c r="X15" s="444"/>
      <c r="Y15" s="443"/>
      <c r="Z15" s="445"/>
      <c r="AA15" s="460"/>
      <c r="AB15" s="443" t="s">
        <v>494</v>
      </c>
      <c r="AC15" s="443" t="s">
        <v>494</v>
      </c>
      <c r="AD15" s="443"/>
      <c r="AE15" s="444"/>
      <c r="AF15" s="444" t="s">
        <v>341</v>
      </c>
      <c r="AG15" s="443"/>
      <c r="AH15" s="445"/>
      <c r="AI15" s="460"/>
      <c r="AJ15" s="443" t="s">
        <v>263</v>
      </c>
      <c r="AK15" s="443" t="s">
        <v>341</v>
      </c>
      <c r="AL15" s="443" t="s">
        <v>341</v>
      </c>
      <c r="AM15" s="444" t="s">
        <v>495</v>
      </c>
      <c r="AN15" s="444" t="s">
        <v>495</v>
      </c>
      <c r="AO15" s="443" t="s">
        <v>494</v>
      </c>
      <c r="AP15" s="445"/>
      <c r="AQ15" s="460" t="s">
        <v>341</v>
      </c>
      <c r="AR15" s="443" t="s">
        <v>341</v>
      </c>
      <c r="AS15" s="443" t="s">
        <v>494</v>
      </c>
      <c r="AT15" s="443" t="s">
        <v>341</v>
      </c>
      <c r="AU15" s="444" t="s">
        <v>341</v>
      </c>
      <c r="AV15" s="444"/>
      <c r="AW15" s="443"/>
      <c r="AX15" s="445"/>
      <c r="BC15" s="150"/>
      <c r="BD15" s="485"/>
    </row>
    <row r="16" spans="1:56" ht="31.2" customHeight="1" x14ac:dyDescent="0.35">
      <c r="A16" s="487"/>
      <c r="B16" s="491"/>
      <c r="C16" s="492"/>
      <c r="D16" s="493"/>
      <c r="G16" s="476" t="s">
        <v>48</v>
      </c>
      <c r="H16" s="434" t="s">
        <v>49</v>
      </c>
      <c r="I16" s="435"/>
      <c r="J16" s="436" t="s">
        <v>3</v>
      </c>
      <c r="K16" s="458" t="s">
        <v>501</v>
      </c>
      <c r="L16" s="456" t="s">
        <v>491</v>
      </c>
      <c r="M16" s="456" t="s">
        <v>491</v>
      </c>
      <c r="N16" s="456" t="s">
        <v>494</v>
      </c>
      <c r="O16" s="136" t="s">
        <v>494</v>
      </c>
      <c r="P16" s="456" t="s">
        <v>131</v>
      </c>
      <c r="Q16" s="456"/>
      <c r="R16" s="437"/>
      <c r="S16" s="458" t="s">
        <v>491</v>
      </c>
      <c r="T16" s="456" t="s">
        <v>500</v>
      </c>
      <c r="U16" s="456"/>
      <c r="V16" s="456" t="s">
        <v>494</v>
      </c>
      <c r="W16" s="136" t="s">
        <v>495</v>
      </c>
      <c r="X16" s="456" t="s">
        <v>501</v>
      </c>
      <c r="Y16" s="456"/>
      <c r="Z16" s="437"/>
      <c r="AA16" s="458" t="s">
        <v>491</v>
      </c>
      <c r="AB16" s="456" t="s">
        <v>495</v>
      </c>
      <c r="AC16" s="456" t="s">
        <v>502</v>
      </c>
      <c r="AD16" s="456"/>
      <c r="AE16" s="136" t="s">
        <v>500</v>
      </c>
      <c r="AF16" s="456"/>
      <c r="AG16" s="456"/>
      <c r="AH16" s="437"/>
      <c r="AI16" s="458" t="s">
        <v>491</v>
      </c>
      <c r="AJ16" s="456" t="s">
        <v>501</v>
      </c>
      <c r="AK16" s="456" t="s">
        <v>500</v>
      </c>
      <c r="AL16" s="456"/>
      <c r="AM16" s="136" t="s">
        <v>494</v>
      </c>
      <c r="AN16" s="456" t="s">
        <v>494</v>
      </c>
      <c r="AO16" s="456"/>
      <c r="AP16" s="437"/>
      <c r="AQ16" s="458" t="s">
        <v>501</v>
      </c>
      <c r="AR16" s="456" t="s">
        <v>500</v>
      </c>
      <c r="AS16" s="456" t="s">
        <v>495</v>
      </c>
      <c r="AT16" s="456" t="s">
        <v>494</v>
      </c>
      <c r="AU16" s="136" t="s">
        <v>494</v>
      </c>
      <c r="AV16" s="456"/>
      <c r="AW16" s="456"/>
      <c r="AX16" s="437"/>
      <c r="BC16" s="150"/>
      <c r="BD16" s="485"/>
    </row>
    <row r="17" spans="1:56" ht="31.2" customHeight="1" thickBot="1" x14ac:dyDescent="0.4">
      <c r="A17" s="487"/>
      <c r="B17" s="491">
        <v>4</v>
      </c>
      <c r="C17" s="492" t="s">
        <v>516</v>
      </c>
      <c r="D17" s="493"/>
      <c r="G17" s="477" t="s">
        <v>50</v>
      </c>
      <c r="H17" s="438" t="s">
        <v>145</v>
      </c>
      <c r="I17" s="439"/>
      <c r="J17" s="446" t="s">
        <v>3</v>
      </c>
      <c r="K17" s="472" t="s">
        <v>492</v>
      </c>
      <c r="L17" s="447"/>
      <c r="M17" s="138" t="s">
        <v>503</v>
      </c>
      <c r="N17" s="447" t="s">
        <v>139</v>
      </c>
      <c r="O17" s="4" t="s">
        <v>139</v>
      </c>
      <c r="P17" s="447" t="s">
        <v>490</v>
      </c>
      <c r="Q17" s="447"/>
      <c r="R17" s="441"/>
      <c r="S17" s="472" t="s">
        <v>503</v>
      </c>
      <c r="T17" s="447" t="s">
        <v>503</v>
      </c>
      <c r="U17" s="138" t="s">
        <v>503</v>
      </c>
      <c r="V17" s="447" t="s">
        <v>492</v>
      </c>
      <c r="X17" s="447"/>
      <c r="Y17" s="447"/>
      <c r="Z17" s="441"/>
      <c r="AA17" s="472" t="s">
        <v>503</v>
      </c>
      <c r="AB17" s="447" t="s">
        <v>139</v>
      </c>
      <c r="AC17" s="138" t="s">
        <v>492</v>
      </c>
      <c r="AD17" s="447" t="s">
        <v>490</v>
      </c>
      <c r="AE17" s="447" t="s">
        <v>490</v>
      </c>
      <c r="AF17" s="447" t="s">
        <v>503</v>
      </c>
      <c r="AG17" s="447" t="s">
        <v>503</v>
      </c>
      <c r="AH17" s="441"/>
      <c r="AI17" s="472" t="s">
        <v>139</v>
      </c>
      <c r="AJ17" s="447" t="s">
        <v>490</v>
      </c>
      <c r="AK17" s="138" t="s">
        <v>503</v>
      </c>
      <c r="AL17" s="447" t="s">
        <v>503</v>
      </c>
      <c r="AM17" s="447" t="s">
        <v>492</v>
      </c>
      <c r="AN17" s="447" t="s">
        <v>529</v>
      </c>
      <c r="AO17" s="447"/>
      <c r="AP17" s="441"/>
      <c r="AQ17" s="472" t="s">
        <v>503</v>
      </c>
      <c r="AR17" s="447" t="s">
        <v>503</v>
      </c>
      <c r="AS17" s="138" t="s">
        <v>490</v>
      </c>
      <c r="AT17" s="447" t="s">
        <v>503</v>
      </c>
      <c r="AU17" s="447" t="s">
        <v>503</v>
      </c>
      <c r="AV17" s="447" t="s">
        <v>492</v>
      </c>
      <c r="AW17" s="447"/>
      <c r="AX17" s="441"/>
      <c r="BC17" s="150"/>
      <c r="BD17" s="485"/>
    </row>
    <row r="18" spans="1:56" ht="31.2" customHeight="1" x14ac:dyDescent="0.35">
      <c r="A18" s="487"/>
      <c r="B18" s="491"/>
      <c r="C18" s="492"/>
      <c r="D18" s="493"/>
      <c r="G18" s="475" t="s">
        <v>51</v>
      </c>
      <c r="H18" s="429" t="s">
        <v>54</v>
      </c>
      <c r="I18" s="430"/>
      <c r="J18" s="431" t="s">
        <v>365</v>
      </c>
      <c r="K18" s="148"/>
      <c r="L18" s="135" t="s">
        <v>501</v>
      </c>
      <c r="M18" s="135">
        <v>4</v>
      </c>
      <c r="N18" s="135"/>
      <c r="O18" s="135"/>
      <c r="P18" s="135"/>
      <c r="Q18" s="135"/>
      <c r="R18" s="433"/>
      <c r="S18" s="135">
        <v>3</v>
      </c>
      <c r="T18" s="135">
        <v>3</v>
      </c>
      <c r="U18" s="135"/>
      <c r="V18" s="135"/>
      <c r="W18" s="135" t="s">
        <v>500</v>
      </c>
      <c r="X18" s="432"/>
      <c r="Y18" s="135"/>
      <c r="Z18" s="433"/>
      <c r="AA18" s="148">
        <v>3</v>
      </c>
      <c r="AB18" s="135" t="s">
        <v>492</v>
      </c>
      <c r="AC18" s="135"/>
      <c r="AD18" s="135" t="s">
        <v>491</v>
      </c>
      <c r="AE18" s="135" t="s">
        <v>139</v>
      </c>
      <c r="AF18" s="432">
        <v>4</v>
      </c>
      <c r="AG18" s="135">
        <v>4</v>
      </c>
      <c r="AH18" s="433"/>
      <c r="AI18" s="148"/>
      <c r="AJ18" s="135"/>
      <c r="AK18" s="135"/>
      <c r="AL18" s="135" t="s">
        <v>530</v>
      </c>
      <c r="AM18" s="135"/>
      <c r="AN18" s="432"/>
      <c r="AO18" s="135"/>
      <c r="AP18" s="433"/>
      <c r="AQ18" s="148" t="s">
        <v>490</v>
      </c>
      <c r="AR18" s="135"/>
      <c r="AS18" s="135"/>
      <c r="AT18" s="135"/>
      <c r="AU18" s="135" t="s">
        <v>350</v>
      </c>
      <c r="AV18" s="432"/>
      <c r="AW18" s="135"/>
      <c r="AX18" s="433"/>
      <c r="BC18" s="150"/>
      <c r="BD18" s="150"/>
    </row>
    <row r="19" spans="1:56" ht="31.2" customHeight="1" thickBot="1" x14ac:dyDescent="0.4">
      <c r="A19" s="487"/>
      <c r="B19" s="491">
        <v>5</v>
      </c>
      <c r="C19" s="492" t="s">
        <v>517</v>
      </c>
      <c r="D19" s="493"/>
      <c r="G19" s="477" t="s">
        <v>53</v>
      </c>
      <c r="H19" s="438" t="s">
        <v>54</v>
      </c>
      <c r="I19" s="439"/>
      <c r="J19" s="446" t="s">
        <v>365</v>
      </c>
      <c r="K19" s="147"/>
      <c r="L19" s="137" t="s">
        <v>501</v>
      </c>
      <c r="M19" s="137"/>
      <c r="N19" s="137"/>
      <c r="O19" s="137"/>
      <c r="P19" s="137"/>
      <c r="Q19" s="137"/>
      <c r="R19" s="449"/>
      <c r="S19" s="147"/>
      <c r="T19" s="137"/>
      <c r="U19" s="137"/>
      <c r="V19" s="137"/>
      <c r="W19" s="137" t="s">
        <v>500</v>
      </c>
      <c r="X19" s="448"/>
      <c r="Y19" s="137"/>
      <c r="Z19" s="449"/>
      <c r="AA19" s="147"/>
      <c r="AB19" s="137" t="s">
        <v>492</v>
      </c>
      <c r="AC19" s="137"/>
      <c r="AD19" s="137" t="s">
        <v>491</v>
      </c>
      <c r="AE19" s="137" t="s">
        <v>139</v>
      </c>
      <c r="AF19" s="448"/>
      <c r="AG19" s="137"/>
      <c r="AH19" s="449"/>
      <c r="AI19" s="147"/>
      <c r="AJ19" s="137"/>
      <c r="AK19" s="137"/>
      <c r="AL19" s="137"/>
      <c r="AM19" s="137"/>
      <c r="AN19" s="448"/>
      <c r="AO19" s="137"/>
      <c r="AP19" s="449"/>
      <c r="AQ19" s="147" t="s">
        <v>490</v>
      </c>
      <c r="AR19" s="137"/>
      <c r="AS19" s="137"/>
      <c r="AT19" s="137"/>
      <c r="AU19" s="137"/>
      <c r="AV19" s="448"/>
      <c r="AW19" s="137"/>
      <c r="AX19" s="449"/>
      <c r="BC19" s="150"/>
      <c r="BD19" s="425"/>
    </row>
    <row r="20" spans="1:56" ht="31.2" customHeight="1" x14ac:dyDescent="0.35">
      <c r="A20" s="487"/>
      <c r="B20" s="491"/>
      <c r="C20" s="492"/>
      <c r="D20" s="493"/>
      <c r="G20" s="481" t="s">
        <v>53</v>
      </c>
      <c r="H20" s="429" t="s">
        <v>56</v>
      </c>
      <c r="I20" s="430"/>
      <c r="J20" s="450" t="s">
        <v>506</v>
      </c>
      <c r="K20" s="455"/>
      <c r="L20" s="432"/>
      <c r="M20" s="135" t="s">
        <v>139</v>
      </c>
      <c r="N20" s="432" t="s">
        <v>501</v>
      </c>
      <c r="O20" s="432">
        <v>3</v>
      </c>
      <c r="P20" s="432" t="s">
        <v>492</v>
      </c>
      <c r="Q20" s="432">
        <v>4</v>
      </c>
      <c r="R20" s="433"/>
      <c r="S20" s="455"/>
      <c r="T20" s="432"/>
      <c r="U20" s="432">
        <v>4</v>
      </c>
      <c r="V20" s="432" t="s">
        <v>490</v>
      </c>
      <c r="W20" s="432"/>
      <c r="X20" s="432" t="s">
        <v>139</v>
      </c>
      <c r="Y20" s="432" t="s">
        <v>500</v>
      </c>
      <c r="Z20" s="433"/>
      <c r="AA20" s="455" t="s">
        <v>492</v>
      </c>
      <c r="AB20" s="432"/>
      <c r="AC20" s="432">
        <v>3</v>
      </c>
      <c r="AD20" s="432"/>
      <c r="AE20" s="432"/>
      <c r="AF20" s="432" t="s">
        <v>491</v>
      </c>
      <c r="AG20" s="432" t="s">
        <v>490</v>
      </c>
      <c r="AH20" s="433"/>
      <c r="AI20" s="455" t="s">
        <v>501</v>
      </c>
      <c r="AJ20" s="432">
        <v>4</v>
      </c>
      <c r="AK20" s="432">
        <v>4</v>
      </c>
      <c r="AL20" s="432"/>
      <c r="AM20" s="432">
        <v>3</v>
      </c>
      <c r="AN20" s="432" t="s">
        <v>500</v>
      </c>
      <c r="AO20" s="432" t="s">
        <v>491</v>
      </c>
      <c r="AP20" s="433"/>
      <c r="AQ20" s="455"/>
      <c r="AR20" s="432"/>
      <c r="AS20" s="432">
        <v>3</v>
      </c>
      <c r="AT20" s="432"/>
      <c r="AU20" s="490"/>
      <c r="AV20" s="432"/>
      <c r="AW20" s="432"/>
      <c r="AX20" s="433"/>
      <c r="BC20" s="150"/>
      <c r="BD20" s="150"/>
    </row>
    <row r="21" spans="1:56" ht="31.2" customHeight="1" x14ac:dyDescent="0.35">
      <c r="A21" s="489"/>
      <c r="B21" s="491">
        <v>6</v>
      </c>
      <c r="C21" s="492" t="s">
        <v>518</v>
      </c>
      <c r="D21" s="493"/>
      <c r="G21" s="482" t="s">
        <v>57</v>
      </c>
      <c r="H21" s="434" t="s">
        <v>58</v>
      </c>
      <c r="I21" s="435"/>
      <c r="J21" s="436" t="s">
        <v>58</v>
      </c>
      <c r="K21" s="458"/>
      <c r="L21" s="456"/>
      <c r="M21" s="456"/>
      <c r="N21" s="456"/>
      <c r="O21" s="456"/>
      <c r="P21" s="456"/>
      <c r="Q21" s="456"/>
      <c r="R21" s="437"/>
      <c r="S21" s="458"/>
      <c r="T21" s="456"/>
      <c r="U21" s="456"/>
      <c r="V21" s="456"/>
      <c r="W21" s="456"/>
      <c r="X21" s="456"/>
      <c r="Y21" s="456"/>
      <c r="Z21" s="437"/>
      <c r="AA21" s="458">
        <v>4</v>
      </c>
      <c r="AB21" s="456" t="s">
        <v>490</v>
      </c>
      <c r="AC21" s="456" t="s">
        <v>139</v>
      </c>
      <c r="AD21" s="456" t="s">
        <v>492</v>
      </c>
      <c r="AE21" s="456" t="s">
        <v>491</v>
      </c>
      <c r="AF21" s="456" t="s">
        <v>501</v>
      </c>
      <c r="AG21" s="471"/>
      <c r="AH21" s="437"/>
      <c r="AI21" s="458" t="s">
        <v>490</v>
      </c>
      <c r="AJ21" s="456">
        <v>4</v>
      </c>
      <c r="AK21" s="456">
        <v>4</v>
      </c>
      <c r="AL21" s="456" t="s">
        <v>500</v>
      </c>
      <c r="AM21" s="456" t="s">
        <v>139</v>
      </c>
      <c r="AN21" s="456">
        <v>3</v>
      </c>
      <c r="AO21" s="456" t="s">
        <v>501</v>
      </c>
      <c r="AP21" s="437"/>
      <c r="AQ21" s="458">
        <v>3</v>
      </c>
      <c r="AR21" s="456">
        <v>3</v>
      </c>
      <c r="AS21" s="471"/>
      <c r="AT21" s="456" t="s">
        <v>491</v>
      </c>
      <c r="AU21" s="456" t="s">
        <v>492</v>
      </c>
      <c r="AV21" s="456" t="s">
        <v>500</v>
      </c>
      <c r="AW21" s="456"/>
      <c r="AX21" s="437"/>
      <c r="BC21" s="150"/>
      <c r="BD21" s="150"/>
    </row>
    <row r="22" spans="1:56" ht="31.2" customHeight="1" x14ac:dyDescent="0.35">
      <c r="A22" s="489"/>
      <c r="B22" s="491"/>
      <c r="C22" s="492"/>
      <c r="D22" s="493"/>
      <c r="G22" s="482" t="s">
        <v>59</v>
      </c>
      <c r="H22" s="434" t="s">
        <v>91</v>
      </c>
      <c r="I22" s="457"/>
      <c r="J22" s="461" t="s">
        <v>5</v>
      </c>
      <c r="K22" s="458" t="s">
        <v>491</v>
      </c>
      <c r="L22" s="136" t="s">
        <v>500</v>
      </c>
      <c r="M22" s="136" t="s">
        <v>501</v>
      </c>
      <c r="N22" s="136"/>
      <c r="O22" s="456"/>
      <c r="P22" s="456"/>
      <c r="Q22" s="456"/>
      <c r="R22" s="437"/>
      <c r="S22" s="458"/>
      <c r="T22" s="136"/>
      <c r="U22" s="456"/>
      <c r="V22" s="136"/>
      <c r="W22" s="456"/>
      <c r="X22" s="456"/>
      <c r="Y22" s="456"/>
      <c r="Z22" s="437"/>
      <c r="AA22" s="458" t="s">
        <v>490</v>
      </c>
      <c r="AB22" s="150"/>
      <c r="AC22" s="456" t="s">
        <v>500</v>
      </c>
      <c r="AD22" s="136" t="s">
        <v>139</v>
      </c>
      <c r="AE22" s="456"/>
      <c r="AF22" s="456"/>
      <c r="AG22" s="456"/>
      <c r="AH22" s="437"/>
      <c r="AI22" s="458"/>
      <c r="AJ22" s="136"/>
      <c r="AK22" s="456"/>
      <c r="AL22" s="136"/>
      <c r="AM22" s="456"/>
      <c r="AN22" s="456"/>
      <c r="AO22" s="456"/>
      <c r="AP22" s="437"/>
      <c r="AQ22" s="458"/>
      <c r="AR22" s="136"/>
      <c r="AS22" s="136" t="s">
        <v>139</v>
      </c>
      <c r="AT22" s="471" t="s">
        <v>492</v>
      </c>
      <c r="AU22" s="456" t="s">
        <v>501</v>
      </c>
      <c r="AV22" s="456"/>
      <c r="AW22" s="456"/>
      <c r="AX22" s="437"/>
      <c r="BC22" s="150"/>
      <c r="BD22" s="150"/>
    </row>
    <row r="23" spans="1:56" ht="31.2" customHeight="1" thickBot="1" x14ac:dyDescent="0.4">
      <c r="A23" s="489"/>
      <c r="B23" s="491">
        <v>7</v>
      </c>
      <c r="C23" s="492" t="s">
        <v>519</v>
      </c>
      <c r="D23" s="493"/>
      <c r="G23" s="483" t="s">
        <v>508</v>
      </c>
      <c r="H23" s="438" t="s">
        <v>91</v>
      </c>
      <c r="I23" s="439"/>
      <c r="J23" s="461" t="s">
        <v>5</v>
      </c>
      <c r="K23" s="440"/>
      <c r="L23" s="138"/>
      <c r="M23" s="138"/>
      <c r="N23" s="138"/>
      <c r="O23" s="138"/>
      <c r="P23" s="447"/>
      <c r="Q23" s="138"/>
      <c r="R23" s="441"/>
      <c r="S23" s="440">
        <v>3</v>
      </c>
      <c r="T23" s="138">
        <v>3</v>
      </c>
      <c r="U23" s="138">
        <v>4</v>
      </c>
      <c r="V23" s="138">
        <v>3</v>
      </c>
      <c r="W23" s="138">
        <v>3</v>
      </c>
      <c r="X23" s="447">
        <v>4</v>
      </c>
      <c r="Y23" s="138">
        <v>4</v>
      </c>
      <c r="Z23" s="441"/>
      <c r="AA23" s="440"/>
      <c r="AB23" s="138"/>
      <c r="AC23" s="138"/>
      <c r="AD23" s="138"/>
      <c r="AE23" s="138"/>
      <c r="AF23" s="447"/>
      <c r="AG23" s="138"/>
      <c r="AH23" s="441"/>
      <c r="AI23" s="440">
        <v>4</v>
      </c>
      <c r="AJ23" s="138">
        <v>4</v>
      </c>
      <c r="AK23" s="138">
        <v>4</v>
      </c>
      <c r="AL23" s="138">
        <v>3</v>
      </c>
      <c r="AM23" s="138"/>
      <c r="AN23" s="447">
        <v>3</v>
      </c>
      <c r="AO23" s="138">
        <v>3</v>
      </c>
      <c r="AP23" s="441"/>
      <c r="AQ23" s="440">
        <v>3</v>
      </c>
      <c r="AR23" s="138">
        <v>3</v>
      </c>
      <c r="AS23" s="138"/>
      <c r="AT23" s="138"/>
      <c r="AU23" s="138"/>
      <c r="AV23" s="447"/>
      <c r="AW23" s="138"/>
      <c r="AX23" s="441"/>
    </row>
    <row r="24" spans="1:56" ht="31.2" customHeight="1" x14ac:dyDescent="0.35">
      <c r="A24" s="489"/>
      <c r="B24" s="491"/>
      <c r="C24" s="492"/>
      <c r="D24" s="493"/>
      <c r="G24" s="475" t="s">
        <v>60</v>
      </c>
      <c r="H24" s="429" t="s">
        <v>150</v>
      </c>
      <c r="I24" s="430"/>
      <c r="J24" s="431" t="s">
        <v>2</v>
      </c>
      <c r="K24" s="442">
        <v>4</v>
      </c>
      <c r="L24" s="444">
        <v>4</v>
      </c>
      <c r="M24" s="3"/>
      <c r="N24" s="444">
        <v>3</v>
      </c>
      <c r="O24" s="471" t="s">
        <v>492</v>
      </c>
      <c r="P24" s="443">
        <v>3</v>
      </c>
      <c r="Q24" s="443">
        <v>3</v>
      </c>
      <c r="R24" s="445"/>
      <c r="S24" s="442"/>
      <c r="T24" s="444" t="s">
        <v>491</v>
      </c>
      <c r="V24" s="444">
        <v>3</v>
      </c>
      <c r="W24" s="471">
        <v>3</v>
      </c>
      <c r="X24" s="443">
        <v>4</v>
      </c>
      <c r="Y24" s="443">
        <v>4</v>
      </c>
      <c r="Z24" s="445"/>
      <c r="AA24" s="442"/>
      <c r="AB24" s="444" t="s">
        <v>501</v>
      </c>
      <c r="AC24" s="444"/>
      <c r="AD24" s="444">
        <v>4</v>
      </c>
      <c r="AE24" s="471">
        <v>4</v>
      </c>
      <c r="AF24" s="443" t="s">
        <v>139</v>
      </c>
      <c r="AG24" s="443" t="s">
        <v>500</v>
      </c>
      <c r="AH24" s="445"/>
      <c r="AI24" s="442"/>
      <c r="AJ24" s="444"/>
      <c r="AK24" s="444"/>
      <c r="AL24" s="444"/>
      <c r="AM24" s="471"/>
      <c r="AN24" s="443"/>
      <c r="AO24" s="443"/>
      <c r="AP24" s="445"/>
      <c r="AQ24" s="444" t="s">
        <v>500</v>
      </c>
      <c r="AR24" s="444" t="s">
        <v>139</v>
      </c>
      <c r="AT24" s="444" t="s">
        <v>501</v>
      </c>
      <c r="AU24" s="471" t="s">
        <v>490</v>
      </c>
      <c r="AV24" s="443">
        <v>3</v>
      </c>
      <c r="AW24" s="443"/>
      <c r="AX24" s="445"/>
    </row>
    <row r="25" spans="1:56" ht="31.2" customHeight="1" x14ac:dyDescent="0.35">
      <c r="A25" s="489"/>
      <c r="B25" s="491">
        <v>8</v>
      </c>
      <c r="C25" s="492" t="s">
        <v>520</v>
      </c>
      <c r="D25" s="493"/>
      <c r="G25" s="476" t="s">
        <v>61</v>
      </c>
      <c r="H25" s="518" t="s">
        <v>498</v>
      </c>
      <c r="I25" s="519"/>
      <c r="J25" s="436" t="s">
        <v>89</v>
      </c>
      <c r="K25" s="149"/>
      <c r="L25" s="456"/>
      <c r="M25" s="136"/>
      <c r="N25" s="136"/>
      <c r="O25" s="136">
        <v>3</v>
      </c>
      <c r="P25" s="136"/>
      <c r="Q25" s="136"/>
      <c r="R25" s="437"/>
      <c r="S25" s="149"/>
      <c r="T25" s="456"/>
      <c r="U25" s="136"/>
      <c r="V25" s="136"/>
      <c r="W25" s="136"/>
      <c r="X25" s="136"/>
      <c r="Y25" s="136"/>
      <c r="Z25" s="437"/>
      <c r="AA25" s="149"/>
      <c r="AB25" s="456"/>
      <c r="AC25" s="136"/>
      <c r="AD25" s="136"/>
      <c r="AE25" s="136"/>
      <c r="AF25" s="136"/>
      <c r="AG25" s="136"/>
      <c r="AH25" s="437"/>
      <c r="AI25" s="149"/>
      <c r="AJ25" s="456"/>
      <c r="AK25" s="136"/>
      <c r="AL25" s="136">
        <v>4</v>
      </c>
      <c r="AM25" s="136">
        <v>3</v>
      </c>
      <c r="AN25" s="136"/>
      <c r="AO25" s="136"/>
      <c r="AP25" s="437"/>
      <c r="AQ25" s="149">
        <v>4</v>
      </c>
      <c r="AR25" s="456">
        <v>4</v>
      </c>
      <c r="AS25" s="136">
        <v>3</v>
      </c>
      <c r="AT25" s="136"/>
      <c r="AU25" s="136" t="s">
        <v>491</v>
      </c>
      <c r="AV25" s="136"/>
      <c r="AW25" s="136"/>
      <c r="AX25" s="437"/>
    </row>
    <row r="26" spans="1:56" ht="31.2" customHeight="1" thickBot="1" x14ac:dyDescent="0.4">
      <c r="A26" s="489"/>
      <c r="B26" s="494"/>
      <c r="C26" s="495"/>
      <c r="D26" s="496"/>
      <c r="G26" s="476" t="s">
        <v>348</v>
      </c>
      <c r="H26" s="518" t="s">
        <v>498</v>
      </c>
      <c r="I26" s="519"/>
      <c r="J26" s="436" t="s">
        <v>89</v>
      </c>
      <c r="K26" s="149"/>
      <c r="L26" s="136"/>
      <c r="M26" s="456"/>
      <c r="N26" s="136"/>
      <c r="O26" s="136"/>
      <c r="P26" s="136"/>
      <c r="Q26" s="3"/>
      <c r="R26" s="437"/>
      <c r="S26" s="136" t="s">
        <v>490</v>
      </c>
      <c r="T26" s="136"/>
      <c r="U26" s="456"/>
      <c r="V26" s="136"/>
      <c r="W26" s="136"/>
      <c r="X26" s="136"/>
      <c r="Y26" s="136" t="s">
        <v>492</v>
      </c>
      <c r="Z26" s="437"/>
      <c r="AA26" s="149"/>
      <c r="AB26" s="136"/>
      <c r="AC26" s="456"/>
      <c r="AD26" s="136"/>
      <c r="AE26" s="136"/>
      <c r="AF26" s="136"/>
      <c r="AG26" s="136"/>
      <c r="AH26" s="437"/>
      <c r="AI26" s="149"/>
      <c r="AJ26" s="136"/>
      <c r="AK26" s="456"/>
      <c r="AL26" s="136"/>
      <c r="AM26" s="136"/>
      <c r="AN26" s="136"/>
      <c r="AO26" s="136"/>
      <c r="AP26" s="437"/>
      <c r="AQ26" s="149"/>
      <c r="AR26" s="136"/>
      <c r="AS26" s="456"/>
      <c r="AT26" s="136"/>
      <c r="AU26" s="137"/>
      <c r="AV26" s="136"/>
      <c r="AW26" s="136"/>
      <c r="AX26" s="437"/>
    </row>
    <row r="27" spans="1:56" ht="31.2" customHeight="1" x14ac:dyDescent="0.35">
      <c r="A27" s="489"/>
      <c r="G27" s="476" t="s">
        <v>62</v>
      </c>
      <c r="H27" s="518" t="s">
        <v>523</v>
      </c>
      <c r="I27" s="519"/>
      <c r="J27" s="436" t="s">
        <v>1</v>
      </c>
      <c r="K27" s="458"/>
      <c r="L27" s="136">
        <v>4</v>
      </c>
      <c r="N27" s="456"/>
      <c r="O27" s="136">
        <v>3</v>
      </c>
      <c r="P27" s="456">
        <v>3</v>
      </c>
      <c r="Q27" s="136">
        <v>3</v>
      </c>
      <c r="R27" s="437"/>
      <c r="S27" s="458"/>
      <c r="T27" s="136"/>
      <c r="U27" s="136"/>
      <c r="V27" s="456"/>
      <c r="W27" s="136"/>
      <c r="X27" s="456">
        <v>4</v>
      </c>
      <c r="Y27" s="136">
        <v>4</v>
      </c>
      <c r="Z27" s="437"/>
      <c r="AA27" s="458" t="s">
        <v>350</v>
      </c>
      <c r="AB27" s="136" t="s">
        <v>500</v>
      </c>
      <c r="AC27" s="136">
        <v>3</v>
      </c>
      <c r="AD27" s="456">
        <v>4</v>
      </c>
      <c r="AE27" s="136">
        <v>4</v>
      </c>
      <c r="AF27" s="456"/>
      <c r="AG27" s="136"/>
      <c r="AH27" s="437"/>
      <c r="AI27" s="458">
        <v>4</v>
      </c>
      <c r="AJ27" s="136" t="s">
        <v>139</v>
      </c>
      <c r="AK27" s="136"/>
      <c r="AL27" s="456" t="s">
        <v>501</v>
      </c>
      <c r="AM27" s="136">
        <v>3</v>
      </c>
      <c r="AN27" s="456"/>
      <c r="AO27" s="136"/>
      <c r="AP27" s="437"/>
      <c r="AQ27" s="458"/>
      <c r="AR27" s="136"/>
      <c r="AS27" s="136" t="s">
        <v>501</v>
      </c>
      <c r="AT27" s="456" t="s">
        <v>500</v>
      </c>
      <c r="AU27" s="456" t="s">
        <v>139</v>
      </c>
      <c r="AV27" s="456">
        <v>3</v>
      </c>
      <c r="AW27" s="136"/>
      <c r="AX27" s="437"/>
    </row>
    <row r="28" spans="1:56" ht="31.2" customHeight="1" x14ac:dyDescent="0.35">
      <c r="A28" s="489"/>
      <c r="G28" s="476" t="s">
        <v>62</v>
      </c>
      <c r="H28" s="518" t="s">
        <v>523</v>
      </c>
      <c r="I28" s="519"/>
      <c r="J28" s="436" t="s">
        <v>88</v>
      </c>
      <c r="K28" s="149" t="s">
        <v>500</v>
      </c>
      <c r="L28" s="136"/>
      <c r="M28" s="456"/>
      <c r="N28" s="136" t="s">
        <v>490</v>
      </c>
      <c r="O28" s="456"/>
      <c r="P28" s="471"/>
      <c r="Q28" s="136"/>
      <c r="R28" s="437"/>
      <c r="S28" s="149"/>
      <c r="T28" s="136"/>
      <c r="U28" s="456"/>
      <c r="V28" s="136"/>
      <c r="W28" s="456"/>
      <c r="X28" s="471"/>
      <c r="Y28" s="136"/>
      <c r="Z28" s="437"/>
      <c r="AA28" s="149"/>
      <c r="AB28" s="136"/>
      <c r="AC28" s="456"/>
      <c r="AD28" s="136"/>
      <c r="AE28" s="456"/>
      <c r="AF28" s="471"/>
      <c r="AG28" s="136" t="s">
        <v>139</v>
      </c>
      <c r="AH28" s="437"/>
      <c r="AI28" s="149"/>
      <c r="AJ28" s="136"/>
      <c r="AK28" s="456" t="s">
        <v>492</v>
      </c>
      <c r="AL28" s="136"/>
      <c r="AM28" s="456"/>
      <c r="AN28" s="471" t="s">
        <v>501</v>
      </c>
      <c r="AO28" s="136"/>
      <c r="AP28" s="437"/>
      <c r="AQ28" s="149"/>
      <c r="AR28" s="136" t="s">
        <v>491</v>
      </c>
      <c r="AS28" s="456"/>
      <c r="AT28" s="136"/>
      <c r="AU28" s="456"/>
      <c r="AV28" s="471"/>
      <c r="AW28" s="136"/>
      <c r="AX28" s="437"/>
    </row>
    <row r="29" spans="1:56" ht="31.2" customHeight="1" thickBot="1" x14ac:dyDescent="0.4">
      <c r="A29" s="489"/>
      <c r="G29" s="477" t="s">
        <v>63</v>
      </c>
      <c r="H29" s="438" t="s">
        <v>255</v>
      </c>
      <c r="I29" s="439"/>
      <c r="J29" s="446" t="s">
        <v>1</v>
      </c>
      <c r="K29" s="440"/>
      <c r="L29" s="138"/>
      <c r="M29" s="138"/>
      <c r="N29" s="138"/>
      <c r="O29" s="138"/>
      <c r="P29" s="138"/>
      <c r="Q29" s="138"/>
      <c r="R29" s="441"/>
      <c r="S29" s="440"/>
      <c r="T29" s="138"/>
      <c r="U29" s="138"/>
      <c r="V29" s="138"/>
      <c r="W29" s="138" t="s">
        <v>492</v>
      </c>
      <c r="X29" s="138" t="s">
        <v>491</v>
      </c>
      <c r="Y29" s="138" t="s">
        <v>490</v>
      </c>
      <c r="Z29" s="441"/>
      <c r="AA29" s="440"/>
      <c r="AB29" s="138"/>
      <c r="AC29" s="138"/>
      <c r="AD29" s="138"/>
      <c r="AE29" s="138"/>
      <c r="AF29" s="138"/>
      <c r="AG29" s="138"/>
      <c r="AH29" s="441"/>
      <c r="AI29" s="440"/>
      <c r="AJ29" s="138"/>
      <c r="AK29" s="138"/>
      <c r="AL29" s="138"/>
      <c r="AM29" s="138" t="s">
        <v>490</v>
      </c>
      <c r="AN29" s="138" t="s">
        <v>491</v>
      </c>
      <c r="AO29" s="138" t="s">
        <v>492</v>
      </c>
      <c r="AP29" s="441"/>
      <c r="AQ29" s="440"/>
      <c r="AR29" s="138"/>
      <c r="AS29" s="138"/>
      <c r="AT29" s="138"/>
      <c r="AU29" s="138"/>
      <c r="AV29" s="138"/>
      <c r="AW29" s="138"/>
      <c r="AX29" s="441"/>
      <c r="BD29" s="489"/>
    </row>
    <row r="30" spans="1:56" ht="31.2" customHeight="1" x14ac:dyDescent="0.35">
      <c r="A30" s="489"/>
      <c r="B30" s="489"/>
      <c r="C30" s="489"/>
      <c r="D30" s="489"/>
      <c r="G30" s="478" t="s">
        <v>147</v>
      </c>
      <c r="H30" s="429" t="s">
        <v>254</v>
      </c>
      <c r="I30" s="430"/>
      <c r="J30" s="450" t="s">
        <v>84</v>
      </c>
      <c r="K30" s="148"/>
      <c r="L30" s="135"/>
      <c r="M30" s="135"/>
      <c r="N30" s="135"/>
      <c r="O30" s="135"/>
      <c r="P30" s="135"/>
      <c r="Q30" s="135"/>
      <c r="R30" s="433"/>
      <c r="S30" s="148">
        <v>4</v>
      </c>
      <c r="T30" s="135">
        <v>4</v>
      </c>
      <c r="U30" s="135" t="s">
        <v>490</v>
      </c>
      <c r="V30" s="135" t="s">
        <v>500</v>
      </c>
      <c r="W30" s="135"/>
      <c r="X30" s="135">
        <v>3</v>
      </c>
      <c r="Y30" s="135">
        <v>3</v>
      </c>
      <c r="Z30" s="433"/>
      <c r="AA30" s="148"/>
      <c r="AB30" s="135"/>
      <c r="AC30" s="135"/>
      <c r="AD30" s="135"/>
      <c r="AE30" s="135"/>
      <c r="AF30" s="135"/>
      <c r="AG30" s="135"/>
      <c r="AH30" s="433"/>
      <c r="AI30" s="148"/>
      <c r="AJ30" s="4" t="s">
        <v>492</v>
      </c>
      <c r="AK30" s="135" t="s">
        <v>491</v>
      </c>
      <c r="AL30" s="135"/>
      <c r="AM30" s="135" t="s">
        <v>501</v>
      </c>
      <c r="AN30" s="135"/>
      <c r="AO30" s="135" t="s">
        <v>139</v>
      </c>
      <c r="AP30" s="433"/>
      <c r="AQ30" s="148"/>
      <c r="AR30" s="135"/>
      <c r="AS30" s="135"/>
      <c r="AT30" s="135"/>
      <c r="AU30" s="135"/>
      <c r="AV30" s="135"/>
      <c r="AW30" s="135"/>
      <c r="AX30" s="433"/>
      <c r="BD30" s="489"/>
    </row>
    <row r="31" spans="1:56" ht="31.2" customHeight="1" thickBot="1" x14ac:dyDescent="0.4">
      <c r="A31" s="489"/>
      <c r="C31" s="489"/>
      <c r="D31" s="489"/>
      <c r="G31" s="477" t="s">
        <v>64</v>
      </c>
      <c r="H31" s="438" t="s">
        <v>151</v>
      </c>
      <c r="I31" s="439"/>
      <c r="J31" s="446" t="s">
        <v>6</v>
      </c>
      <c r="K31" s="440"/>
      <c r="L31" s="138"/>
      <c r="M31" s="138"/>
      <c r="N31" s="138"/>
      <c r="O31" s="138"/>
      <c r="P31" s="138"/>
      <c r="Q31" s="138"/>
      <c r="R31" s="441"/>
      <c r="S31" s="440">
        <v>4</v>
      </c>
      <c r="T31" s="138">
        <v>4</v>
      </c>
      <c r="U31" s="138" t="s">
        <v>492</v>
      </c>
      <c r="V31" s="138" t="s">
        <v>491</v>
      </c>
      <c r="W31" s="138" t="s">
        <v>501</v>
      </c>
      <c r="X31" s="138">
        <v>3</v>
      </c>
      <c r="Y31" s="138">
        <v>3</v>
      </c>
      <c r="Z31" s="441"/>
      <c r="AA31" s="440"/>
      <c r="AB31" s="138"/>
      <c r="AC31" s="138"/>
      <c r="AD31" s="138"/>
      <c r="AE31" s="138"/>
      <c r="AF31" s="138"/>
      <c r="AG31" s="138"/>
      <c r="AH31" s="441"/>
      <c r="AI31" s="440"/>
      <c r="AJ31" s="138"/>
      <c r="AK31" s="138"/>
      <c r="AL31" s="138"/>
      <c r="AM31" s="138"/>
      <c r="AN31" s="138"/>
      <c r="AO31" s="138"/>
      <c r="AP31" s="441"/>
      <c r="AQ31" s="440" t="s">
        <v>139</v>
      </c>
      <c r="AR31" s="138"/>
      <c r="AS31" s="138" t="s">
        <v>500</v>
      </c>
      <c r="AT31" s="138">
        <v>4</v>
      </c>
      <c r="AU31" s="138">
        <v>4</v>
      </c>
      <c r="AV31" s="138" t="s">
        <v>490</v>
      </c>
      <c r="AW31" s="138"/>
      <c r="AX31" s="441"/>
      <c r="BD31" s="489"/>
    </row>
    <row r="32" spans="1:56" ht="31.2" customHeight="1" x14ac:dyDescent="0.35">
      <c r="A32" s="489"/>
      <c r="C32" s="489"/>
      <c r="D32" s="489"/>
      <c r="G32" s="475" t="s">
        <v>65</v>
      </c>
      <c r="H32" s="429" t="s">
        <v>493</v>
      </c>
      <c r="I32" s="430"/>
      <c r="J32" s="431" t="s">
        <v>0</v>
      </c>
      <c r="K32" s="148"/>
      <c r="L32" s="135" t="s">
        <v>492</v>
      </c>
      <c r="M32" s="135" t="s">
        <v>490</v>
      </c>
      <c r="N32" s="135" t="s">
        <v>491</v>
      </c>
      <c r="O32" s="135" t="s">
        <v>505</v>
      </c>
      <c r="P32" s="135" t="s">
        <v>501</v>
      </c>
      <c r="Q32" s="135" t="s">
        <v>504</v>
      </c>
      <c r="R32" s="433"/>
      <c r="S32" s="148">
        <v>4</v>
      </c>
      <c r="T32" s="432">
        <v>4</v>
      </c>
      <c r="U32" s="135" t="s">
        <v>500</v>
      </c>
      <c r="V32" s="135"/>
      <c r="W32" s="135" t="s">
        <v>139</v>
      </c>
      <c r="X32" s="136">
        <v>3</v>
      </c>
      <c r="Y32" s="432">
        <v>3</v>
      </c>
      <c r="Z32" s="433"/>
      <c r="AA32" s="148"/>
      <c r="AB32" s="432"/>
      <c r="AC32" s="135"/>
      <c r="AD32" s="135"/>
      <c r="AE32" s="135"/>
      <c r="AF32" s="136"/>
      <c r="AG32" s="432"/>
      <c r="AH32" s="433"/>
      <c r="AI32" s="148"/>
      <c r="AJ32" s="432"/>
      <c r="AK32" s="135"/>
      <c r="AL32" s="135"/>
      <c r="AM32" s="135"/>
      <c r="AN32" s="136"/>
      <c r="AO32" s="432"/>
      <c r="AP32" s="433"/>
      <c r="AQ32" s="148"/>
      <c r="AR32" s="432"/>
      <c r="AS32" s="432"/>
      <c r="AT32" s="135">
        <v>4</v>
      </c>
      <c r="AU32" s="135">
        <v>4</v>
      </c>
      <c r="AV32" s="432"/>
      <c r="AW32" s="432"/>
      <c r="AX32" s="433"/>
      <c r="BD32" s="489"/>
    </row>
    <row r="33" spans="1:56" ht="31.2" customHeight="1" thickBot="1" x14ac:dyDescent="0.4">
      <c r="A33" s="489"/>
      <c r="B33" s="489"/>
      <c r="C33" s="489"/>
      <c r="D33" s="489"/>
      <c r="G33" s="480" t="s">
        <v>66</v>
      </c>
      <c r="H33" s="462" t="s">
        <v>493</v>
      </c>
      <c r="I33" s="457"/>
      <c r="J33" s="461" t="s">
        <v>0</v>
      </c>
      <c r="K33" s="440"/>
      <c r="L33" s="138" t="s">
        <v>492</v>
      </c>
      <c r="M33" s="138" t="s">
        <v>490</v>
      </c>
      <c r="N33" s="138" t="s">
        <v>491</v>
      </c>
      <c r="O33" s="138" t="s">
        <v>505</v>
      </c>
      <c r="P33" s="138" t="s">
        <v>501</v>
      </c>
      <c r="Q33" s="138" t="s">
        <v>504</v>
      </c>
      <c r="R33" s="441"/>
      <c r="S33" s="440">
        <v>4</v>
      </c>
      <c r="T33" s="447">
        <v>4</v>
      </c>
      <c r="U33" s="138" t="s">
        <v>500</v>
      </c>
      <c r="V33" s="138"/>
      <c r="W33" s="138" t="s">
        <v>139</v>
      </c>
      <c r="X33" s="138"/>
      <c r="Y33" s="447"/>
      <c r="Z33" s="441"/>
      <c r="AA33" s="440"/>
      <c r="AB33" s="447"/>
      <c r="AC33" s="138"/>
      <c r="AD33" s="138"/>
      <c r="AE33" s="138"/>
      <c r="AF33" s="136"/>
      <c r="AG33" s="447"/>
      <c r="AH33" s="441"/>
      <c r="AI33" s="440"/>
      <c r="AJ33" s="447"/>
      <c r="AK33" s="138"/>
      <c r="AL33" s="138"/>
      <c r="AM33" s="138"/>
      <c r="AN33" s="136"/>
      <c r="AO33" s="447"/>
      <c r="AP33" s="441"/>
      <c r="AQ33" s="440"/>
      <c r="AR33" s="447"/>
      <c r="AS33" s="447"/>
      <c r="AT33" s="138"/>
      <c r="AU33" s="138"/>
      <c r="AV33" s="447"/>
      <c r="AW33" s="447"/>
      <c r="AX33" s="441"/>
      <c r="BD33" s="489"/>
    </row>
    <row r="34" spans="1:56" ht="39" customHeight="1" thickBot="1" x14ac:dyDescent="0.4">
      <c r="A34" s="489"/>
      <c r="B34" s="489"/>
      <c r="C34" s="489"/>
      <c r="D34" s="489"/>
      <c r="G34" s="484" t="s">
        <v>342</v>
      </c>
      <c r="H34" s="463" t="s">
        <v>527</v>
      </c>
      <c r="I34" s="464"/>
      <c r="J34" s="465" t="s">
        <v>343</v>
      </c>
      <c r="K34" s="466"/>
      <c r="L34" s="467"/>
      <c r="M34" s="467"/>
      <c r="N34" s="467"/>
      <c r="O34" s="467"/>
      <c r="P34" s="467"/>
      <c r="Q34" s="467" t="s">
        <v>490</v>
      </c>
      <c r="R34" s="468"/>
      <c r="T34" s="467"/>
      <c r="U34" s="467"/>
      <c r="V34" s="467"/>
      <c r="W34" s="467"/>
      <c r="X34" s="467"/>
      <c r="Y34" s="4" t="s">
        <v>139</v>
      </c>
      <c r="Z34" s="468"/>
      <c r="AA34" s="466"/>
      <c r="AB34" s="467"/>
      <c r="AC34" s="467"/>
      <c r="AD34" s="467"/>
      <c r="AF34" s="467"/>
      <c r="AG34" s="467" t="s">
        <v>491</v>
      </c>
      <c r="AH34" s="468"/>
      <c r="AI34" s="466" t="s">
        <v>492</v>
      </c>
      <c r="AJ34" s="467"/>
      <c r="AK34" s="467"/>
      <c r="AL34" s="467"/>
      <c r="AM34" s="467"/>
      <c r="AN34" s="467"/>
      <c r="AO34" s="467" t="s">
        <v>500</v>
      </c>
      <c r="AP34" s="468"/>
      <c r="AQ34" s="466"/>
      <c r="AR34" s="467"/>
      <c r="AT34" s="467"/>
      <c r="AU34" s="467"/>
      <c r="AV34" s="467" t="s">
        <v>501</v>
      </c>
      <c r="AX34" s="468"/>
      <c r="BD34" s="489"/>
    </row>
    <row r="35" spans="1:56" ht="51" customHeight="1" x14ac:dyDescent="0.35">
      <c r="A35" s="489"/>
      <c r="B35" s="489"/>
      <c r="C35" s="489"/>
      <c r="D35" s="489"/>
      <c r="G35" s="475" t="s">
        <v>68</v>
      </c>
      <c r="H35" s="429" t="s">
        <v>69</v>
      </c>
      <c r="I35" s="430"/>
      <c r="J35" s="431" t="s">
        <v>90</v>
      </c>
      <c r="K35" s="148" t="s">
        <v>490</v>
      </c>
      <c r="L35" s="135">
        <v>4</v>
      </c>
      <c r="M35" s="135">
        <v>3</v>
      </c>
      <c r="N35" s="135" t="s">
        <v>492</v>
      </c>
      <c r="O35" s="135" t="s">
        <v>500</v>
      </c>
      <c r="P35" s="135"/>
      <c r="Q35" s="135" t="s">
        <v>501</v>
      </c>
      <c r="R35" s="433"/>
      <c r="S35" s="148"/>
      <c r="T35" s="135" t="s">
        <v>139</v>
      </c>
      <c r="U35" s="135">
        <v>3</v>
      </c>
      <c r="V35" s="135" t="s">
        <v>501</v>
      </c>
      <c r="W35" s="135" t="s">
        <v>491</v>
      </c>
      <c r="X35" s="135">
        <v>4</v>
      </c>
      <c r="Y35" s="135">
        <v>4</v>
      </c>
      <c r="Z35" s="433"/>
      <c r="AA35" s="148"/>
      <c r="AB35" s="135"/>
      <c r="AC35" s="135" t="s">
        <v>490</v>
      </c>
      <c r="AD35" s="135">
        <v>4</v>
      </c>
      <c r="AE35" s="135">
        <v>4</v>
      </c>
      <c r="AF35" s="135">
        <v>3</v>
      </c>
      <c r="AG35" s="135" t="s">
        <v>492</v>
      </c>
      <c r="AH35" s="433"/>
      <c r="AI35" s="148">
        <v>4</v>
      </c>
      <c r="AJ35" s="135" t="s">
        <v>500</v>
      </c>
      <c r="AK35" s="135">
        <v>3</v>
      </c>
      <c r="AL35" s="135"/>
      <c r="AM35" s="135"/>
      <c r="AN35" s="135"/>
      <c r="AO35" s="135"/>
      <c r="AP35" s="433"/>
      <c r="AQ35" s="148"/>
      <c r="AR35" s="135"/>
      <c r="AS35" s="135" t="s">
        <v>491</v>
      </c>
      <c r="AT35" s="135">
        <v>3</v>
      </c>
      <c r="AU35" s="135">
        <v>3</v>
      </c>
      <c r="AV35" s="135" t="s">
        <v>139</v>
      </c>
      <c r="AW35" s="135"/>
      <c r="AX35" s="433"/>
      <c r="BD35" s="489"/>
    </row>
    <row r="36" spans="1:56" ht="35.4" customHeight="1" thickBot="1" x14ac:dyDescent="0.4">
      <c r="A36" s="489"/>
      <c r="B36" s="489"/>
      <c r="C36" s="489"/>
      <c r="D36" s="489"/>
      <c r="G36" s="480" t="s">
        <v>522</v>
      </c>
      <c r="H36" s="462" t="s">
        <v>69</v>
      </c>
      <c r="I36" s="457"/>
      <c r="J36" s="461" t="s">
        <v>90</v>
      </c>
      <c r="K36" s="440" t="s">
        <v>490</v>
      </c>
      <c r="L36" s="138">
        <v>4</v>
      </c>
      <c r="M36" s="138">
        <v>3</v>
      </c>
      <c r="N36" s="138" t="s">
        <v>492</v>
      </c>
      <c r="O36" s="138" t="s">
        <v>500</v>
      </c>
      <c r="P36" s="138"/>
      <c r="Q36" s="138" t="s">
        <v>501</v>
      </c>
      <c r="R36" s="441"/>
      <c r="S36" s="440"/>
      <c r="T36" s="138" t="s">
        <v>139</v>
      </c>
      <c r="U36" s="138">
        <v>3</v>
      </c>
      <c r="V36" s="138" t="s">
        <v>501</v>
      </c>
      <c r="W36" s="138" t="s">
        <v>491</v>
      </c>
      <c r="X36" s="138">
        <v>4</v>
      </c>
      <c r="Y36" s="138">
        <v>4</v>
      </c>
      <c r="Z36" s="441"/>
      <c r="AA36" s="440"/>
      <c r="AB36" s="138"/>
      <c r="AC36" s="138" t="s">
        <v>490</v>
      </c>
      <c r="AD36" s="138">
        <v>4</v>
      </c>
      <c r="AE36" s="138">
        <v>4</v>
      </c>
      <c r="AF36" s="138">
        <v>3</v>
      </c>
      <c r="AG36" s="138" t="s">
        <v>492</v>
      </c>
      <c r="AH36" s="441"/>
      <c r="AI36" s="440">
        <v>4</v>
      </c>
      <c r="AJ36" s="138" t="s">
        <v>500</v>
      </c>
      <c r="AK36" s="138">
        <v>3</v>
      </c>
      <c r="AL36" s="138">
        <v>4</v>
      </c>
      <c r="AM36" s="138"/>
      <c r="AN36" s="138"/>
      <c r="AO36" s="138"/>
      <c r="AP36" s="441"/>
      <c r="AQ36" s="440">
        <v>4</v>
      </c>
      <c r="AR36" s="138">
        <v>4</v>
      </c>
      <c r="AS36" s="138" t="s">
        <v>491</v>
      </c>
      <c r="AT36" s="138">
        <v>3</v>
      </c>
      <c r="AU36" s="138">
        <v>3</v>
      </c>
      <c r="AV36" s="138" t="s">
        <v>139</v>
      </c>
      <c r="AW36" s="138"/>
      <c r="AX36" s="441"/>
      <c r="BD36" s="489"/>
    </row>
    <row r="37" spans="1:56" ht="35.4" customHeight="1" thickBot="1" x14ac:dyDescent="0.4">
      <c r="A37" s="489"/>
      <c r="B37" s="489"/>
      <c r="C37" s="489"/>
      <c r="D37" s="489"/>
      <c r="G37" s="484" t="s">
        <v>70</v>
      </c>
      <c r="H37" s="463" t="s">
        <v>499</v>
      </c>
      <c r="I37" s="464"/>
      <c r="J37" s="469" t="s">
        <v>71</v>
      </c>
      <c r="K37" s="474"/>
      <c r="L37" s="467"/>
      <c r="M37" s="467"/>
      <c r="N37" s="467"/>
      <c r="O37" s="467"/>
      <c r="P37" s="467"/>
      <c r="Q37" s="467"/>
      <c r="R37" s="468"/>
      <c r="S37" s="474"/>
      <c r="T37" s="467"/>
      <c r="U37" s="467"/>
      <c r="V37" s="467"/>
      <c r="W37" s="467"/>
      <c r="X37" s="467"/>
      <c r="Y37" s="467"/>
      <c r="Z37" s="468"/>
      <c r="AA37" s="474"/>
      <c r="AB37" s="467"/>
      <c r="AC37" s="467"/>
      <c r="AD37" s="467"/>
      <c r="AE37" s="467"/>
      <c r="AF37" s="467"/>
      <c r="AG37" s="467">
        <v>3</v>
      </c>
      <c r="AH37" s="468"/>
      <c r="AI37" s="474"/>
      <c r="AJ37" s="467"/>
      <c r="AK37" s="467"/>
      <c r="AL37" s="467"/>
      <c r="AM37" s="467"/>
      <c r="AN37" s="467"/>
      <c r="AO37" s="467"/>
      <c r="AP37" s="468"/>
      <c r="AQ37" s="474"/>
      <c r="AR37" s="467"/>
      <c r="AS37" s="467"/>
      <c r="AT37" s="467"/>
      <c r="AU37" s="467"/>
      <c r="AV37" s="467"/>
      <c r="AW37" s="467"/>
      <c r="AX37" s="468"/>
    </row>
    <row r="38" spans="1:56" ht="31.2" customHeight="1" x14ac:dyDescent="0.35">
      <c r="H38" s="470"/>
      <c r="I38" s="470"/>
      <c r="J38" s="473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1"/>
      <c r="AO38" s="471"/>
      <c r="AP38" s="471"/>
      <c r="AQ38" s="471"/>
      <c r="AR38" s="471"/>
      <c r="AS38" s="471"/>
      <c r="AT38" s="471"/>
      <c r="AU38" s="471"/>
      <c r="AV38" s="471"/>
      <c r="AW38" s="471"/>
      <c r="AX38" s="471"/>
    </row>
  </sheetData>
  <sortState ref="J148:AX175">
    <sortCondition ref="J148:J175"/>
  </sortState>
  <mergeCells count="35">
    <mergeCell ref="H25:I25"/>
    <mergeCell ref="H26:I26"/>
    <mergeCell ref="H27:I27"/>
    <mergeCell ref="H28:I28"/>
    <mergeCell ref="H15:I15"/>
    <mergeCell ref="AQ1:AX1"/>
    <mergeCell ref="G1:G2"/>
    <mergeCell ref="K1:R1"/>
    <mergeCell ref="S1:Z1"/>
    <mergeCell ref="AA1:AH1"/>
    <mergeCell ref="AI1:AP1"/>
    <mergeCell ref="H1:I2"/>
    <mergeCell ref="J1:J2"/>
    <mergeCell ref="A1:D1"/>
    <mergeCell ref="A2:D2"/>
    <mergeCell ref="A3:D3"/>
    <mergeCell ref="A4:D4"/>
    <mergeCell ref="A5:D5"/>
    <mergeCell ref="B9:D10"/>
    <mergeCell ref="B11:B12"/>
    <mergeCell ref="C11:D12"/>
    <mergeCell ref="B13:B14"/>
    <mergeCell ref="C13:D14"/>
    <mergeCell ref="B15:B16"/>
    <mergeCell ref="C15:D16"/>
    <mergeCell ref="B17:B18"/>
    <mergeCell ref="C17:D18"/>
    <mergeCell ref="B19:B20"/>
    <mergeCell ref="C19:D20"/>
    <mergeCell ref="B21:B22"/>
    <mergeCell ref="C21:D22"/>
    <mergeCell ref="B23:B24"/>
    <mergeCell ref="C23:D24"/>
    <mergeCell ref="B25:B26"/>
    <mergeCell ref="C25:D26"/>
  </mergeCells>
  <pageMargins left="0.62992125984251968" right="0.19685039370078741" top="0.15748031496062992" bottom="0.15748031496062992" header="0.31496062992125984" footer="0.31496062992125984"/>
  <pageSetup paperSize="9" scale="11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14"/>
  <sheetViews>
    <sheetView topLeftCell="Q67" zoomScale="55" zoomScaleNormal="55" workbookViewId="0">
      <selection activeCell="BF29" sqref="BF29"/>
    </sheetView>
  </sheetViews>
  <sheetFormatPr defaultColWidth="9.109375" defaultRowHeight="31.2" customHeight="1" x14ac:dyDescent="0.35"/>
  <cols>
    <col min="1" max="1" width="7.6640625" style="8" customWidth="1"/>
    <col min="2" max="2" width="28" style="8" customWidth="1"/>
    <col min="3" max="3" width="6.109375" style="6" customWidth="1"/>
    <col min="4" max="4" width="6" style="8" customWidth="1"/>
    <col min="5" max="25" width="7" style="324" customWidth="1"/>
    <col min="26" max="26" width="5.5546875" style="324" customWidth="1"/>
    <col min="27" max="27" width="6.6640625" style="324" hidden="1" customWidth="1"/>
    <col min="28" max="28" width="15.109375" style="393" customWidth="1"/>
    <col min="29" max="30" width="7" style="324" hidden="1" customWidth="1"/>
    <col min="31" max="31" width="28" style="324" hidden="1" customWidth="1"/>
    <col min="32" max="32" width="7.109375" style="345" customWidth="1"/>
    <col min="33" max="35" width="7" style="324" customWidth="1"/>
    <col min="36" max="36" width="7" style="330" customWidth="1"/>
    <col min="37" max="37" width="7" style="324" customWidth="1"/>
    <col min="38" max="39" width="7" style="330" customWidth="1"/>
    <col min="40" max="40" width="7.44140625" style="3" customWidth="1"/>
    <col min="41" max="43" width="7.44140625" style="98" customWidth="1"/>
    <col min="44" max="44" width="9.109375" style="3"/>
    <col min="45" max="45" width="7.44140625" style="98" customWidth="1"/>
    <col min="46" max="47" width="7.44140625" style="3" customWidth="1"/>
    <col min="48" max="57" width="9.109375" style="3"/>
    <col min="58" max="58" width="7.44140625" style="98" customWidth="1"/>
    <col min="59" max="73" width="9.109375" style="3"/>
    <col min="74" max="74" width="9.109375" style="98"/>
    <col min="75" max="16384" width="9.109375" style="3"/>
  </cols>
  <sheetData>
    <row r="1" spans="1:74" ht="34.200000000000003" customHeight="1" x14ac:dyDescent="0.35">
      <c r="A1" s="277" t="s">
        <v>391</v>
      </c>
      <c r="B1" s="273"/>
      <c r="C1" s="273"/>
      <c r="D1" s="273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380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O1" s="3"/>
      <c r="AP1" s="3"/>
      <c r="AQ1" s="3"/>
      <c r="AS1" s="3"/>
      <c r="BF1" s="3"/>
      <c r="BV1" s="3"/>
    </row>
    <row r="2" spans="1:74" ht="34.200000000000003" customHeight="1" x14ac:dyDescent="0.35">
      <c r="A2" s="276" t="s">
        <v>392</v>
      </c>
      <c r="B2" s="276"/>
      <c r="C2" s="276"/>
      <c r="D2" s="276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380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O2" s="3"/>
      <c r="AP2" s="3"/>
      <c r="AQ2" s="3"/>
      <c r="AS2" s="3"/>
      <c r="BF2" s="3"/>
      <c r="BV2" s="3"/>
    </row>
    <row r="3" spans="1:74" s="85" customFormat="1" ht="31.2" customHeight="1" x14ac:dyDescent="0.35">
      <c r="A3" s="276" t="s">
        <v>389</v>
      </c>
      <c r="B3" s="276"/>
      <c r="C3" s="276"/>
      <c r="D3" s="276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380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</row>
    <row r="4" spans="1:74" s="85" customFormat="1" ht="28.2" customHeight="1" thickBot="1" x14ac:dyDescent="0.4">
      <c r="A4" s="204"/>
      <c r="B4" s="204"/>
      <c r="C4" s="204"/>
      <c r="D4" s="20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380"/>
      <c r="AC4" s="274"/>
      <c r="AD4" s="274"/>
      <c r="AE4" s="274"/>
      <c r="AF4" s="301"/>
      <c r="AG4" s="274"/>
      <c r="AH4" s="274"/>
      <c r="AI4" s="274"/>
      <c r="AJ4" s="274"/>
      <c r="AK4" s="274"/>
      <c r="AL4" s="274"/>
      <c r="AM4" s="274"/>
    </row>
    <row r="5" spans="1:74" s="4" customFormat="1" ht="31.2" customHeight="1" thickBot="1" x14ac:dyDescent="0.35">
      <c r="AB5" s="381" t="s">
        <v>81</v>
      </c>
      <c r="AC5" s="267" t="s">
        <v>73</v>
      </c>
      <c r="AD5" s="278"/>
      <c r="AE5" s="351" t="s">
        <v>82</v>
      </c>
      <c r="AF5" s="352" t="s">
        <v>74</v>
      </c>
      <c r="AG5" s="353"/>
      <c r="AH5" s="353"/>
      <c r="AI5" s="353"/>
      <c r="AJ5" s="353"/>
      <c r="AK5" s="353"/>
      <c r="AL5" s="353"/>
      <c r="AM5" s="354"/>
      <c r="AN5" s="352" t="s">
        <v>75</v>
      </c>
      <c r="AO5" s="353"/>
      <c r="AP5" s="353"/>
      <c r="AQ5" s="353"/>
      <c r="AR5" s="353"/>
      <c r="AS5" s="353"/>
      <c r="AT5" s="353"/>
      <c r="AU5" s="354"/>
      <c r="AV5" s="353"/>
      <c r="AW5" s="353"/>
      <c r="AX5" s="353"/>
      <c r="AY5" s="352" t="s">
        <v>76</v>
      </c>
      <c r="AZ5" s="353"/>
      <c r="BA5" s="353"/>
      <c r="BB5" s="353"/>
      <c r="BC5" s="354"/>
      <c r="BD5" s="353"/>
      <c r="BE5" s="353"/>
      <c r="BF5" s="353"/>
      <c r="BG5" s="353"/>
      <c r="BH5" s="353"/>
      <c r="BI5" s="353"/>
      <c r="BJ5" s="352" t="s">
        <v>77</v>
      </c>
      <c r="BK5" s="354"/>
      <c r="BL5" s="352" t="s">
        <v>78</v>
      </c>
      <c r="BM5" s="353"/>
      <c r="BN5" s="353"/>
      <c r="BO5" s="353"/>
      <c r="BP5" s="353"/>
      <c r="BQ5" s="353"/>
      <c r="BR5" s="353"/>
      <c r="BS5" s="354"/>
    </row>
    <row r="6" spans="1:74" s="4" customFormat="1" ht="31.2" customHeight="1" thickBot="1" x14ac:dyDescent="0.35">
      <c r="AB6" s="382"/>
      <c r="AC6" s="268"/>
      <c r="AD6" s="279"/>
      <c r="AE6" s="355"/>
      <c r="AF6" s="302">
        <v>1</v>
      </c>
      <c r="AG6" s="303">
        <v>2</v>
      </c>
      <c r="AH6" s="303">
        <v>3</v>
      </c>
      <c r="AI6" s="303">
        <v>4</v>
      </c>
      <c r="AJ6" s="303">
        <v>5</v>
      </c>
      <c r="AK6" s="303">
        <v>6</v>
      </c>
      <c r="AL6" s="303">
        <v>7</v>
      </c>
      <c r="AM6" s="347">
        <v>8</v>
      </c>
      <c r="AN6" s="304">
        <v>1</v>
      </c>
      <c r="AO6" s="305">
        <v>2</v>
      </c>
      <c r="AP6" s="305">
        <v>3</v>
      </c>
      <c r="AQ6" s="305">
        <v>4</v>
      </c>
      <c r="AR6" s="303">
        <v>2</v>
      </c>
      <c r="AS6" s="305">
        <v>6</v>
      </c>
      <c r="AT6" s="305">
        <v>7</v>
      </c>
      <c r="AU6" s="306">
        <v>8</v>
      </c>
      <c r="AV6" s="303">
        <v>4</v>
      </c>
      <c r="AW6" s="303">
        <v>5</v>
      </c>
      <c r="AX6" s="303">
        <v>3</v>
      </c>
      <c r="AY6" s="307">
        <v>1</v>
      </c>
      <c r="AZ6" s="303">
        <v>5</v>
      </c>
      <c r="BA6" s="303">
        <v>6</v>
      </c>
      <c r="BB6" s="303">
        <v>7</v>
      </c>
      <c r="BC6" s="347">
        <v>8</v>
      </c>
      <c r="BD6" s="303">
        <v>6</v>
      </c>
      <c r="BE6" s="303">
        <v>3</v>
      </c>
      <c r="BF6" s="305">
        <v>5</v>
      </c>
      <c r="BG6" s="303">
        <v>3</v>
      </c>
      <c r="BH6" s="303">
        <v>4</v>
      </c>
      <c r="BI6" s="303">
        <v>2</v>
      </c>
      <c r="BJ6" s="307">
        <v>1</v>
      </c>
      <c r="BK6" s="347">
        <v>8</v>
      </c>
      <c r="BL6" s="307">
        <v>1</v>
      </c>
      <c r="BM6" s="303">
        <v>2</v>
      </c>
      <c r="BN6" s="303">
        <v>5</v>
      </c>
      <c r="BO6" s="303">
        <v>4</v>
      </c>
      <c r="BP6" s="303">
        <v>6</v>
      </c>
      <c r="BQ6" s="303">
        <v>7</v>
      </c>
      <c r="BR6" s="303">
        <v>7</v>
      </c>
      <c r="BS6" s="347">
        <v>8</v>
      </c>
    </row>
    <row r="7" spans="1:74" ht="31.2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83" t="s">
        <v>224</v>
      </c>
      <c r="AC7" s="260" t="s">
        <v>223</v>
      </c>
      <c r="AD7" s="280"/>
      <c r="AE7" s="272" t="s">
        <v>9</v>
      </c>
      <c r="AF7" s="308">
        <v>4</v>
      </c>
      <c r="AG7" s="309"/>
      <c r="AH7" s="309">
        <v>4</v>
      </c>
      <c r="AI7" s="309"/>
      <c r="AJ7" s="309"/>
      <c r="AK7" s="309"/>
      <c r="AL7" s="309"/>
      <c r="AM7" s="310"/>
      <c r="AN7" s="308"/>
      <c r="AO7" s="309"/>
      <c r="AP7" s="309"/>
      <c r="AQ7" s="309" t="s">
        <v>263</v>
      </c>
      <c r="AR7" s="309"/>
      <c r="AS7" s="309"/>
      <c r="AT7" s="309"/>
      <c r="AU7" s="310"/>
      <c r="AV7" s="308">
        <v>4</v>
      </c>
      <c r="AW7" s="309" t="s">
        <v>263</v>
      </c>
      <c r="AX7" s="309"/>
      <c r="AY7" s="309"/>
      <c r="AZ7" s="309"/>
      <c r="BA7" s="309"/>
      <c r="BB7" s="309"/>
      <c r="BC7" s="310"/>
      <c r="BD7" s="308"/>
      <c r="BE7" s="309"/>
      <c r="BF7" s="309"/>
      <c r="BG7" s="309"/>
      <c r="BH7" s="309"/>
      <c r="BI7" s="309"/>
      <c r="BJ7" s="309"/>
      <c r="BK7" s="310"/>
      <c r="BL7" s="308" t="s">
        <v>263</v>
      </c>
      <c r="BM7" s="309"/>
      <c r="BN7" s="309"/>
      <c r="BO7" s="309" t="s">
        <v>263</v>
      </c>
      <c r="BP7" s="309"/>
      <c r="BQ7" s="309"/>
      <c r="BR7" s="309"/>
      <c r="BS7" s="310"/>
      <c r="BV7" s="3"/>
    </row>
    <row r="8" spans="1:74" ht="31.2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84" t="s">
        <v>41</v>
      </c>
      <c r="AC8" s="261" t="s">
        <v>146</v>
      </c>
      <c r="AD8" s="281"/>
      <c r="AE8" s="270" t="s">
        <v>8</v>
      </c>
      <c r="AF8" s="311"/>
      <c r="AG8" s="312"/>
      <c r="AH8" s="312"/>
      <c r="AI8" s="313"/>
      <c r="AJ8" s="312"/>
      <c r="AK8" s="313"/>
      <c r="AL8" s="312"/>
      <c r="AM8" s="314"/>
      <c r="AN8" s="311"/>
      <c r="AO8" s="312"/>
      <c r="AP8" s="312"/>
      <c r="AQ8" s="313"/>
      <c r="AR8" s="312"/>
      <c r="AS8" s="313"/>
      <c r="AT8" s="312"/>
      <c r="AU8" s="314"/>
      <c r="AV8" s="311"/>
      <c r="AW8" s="312"/>
      <c r="AX8" s="312"/>
      <c r="AY8" s="313"/>
      <c r="AZ8" s="312"/>
      <c r="BA8" s="313"/>
      <c r="BB8" s="312"/>
      <c r="BC8" s="314"/>
      <c r="BD8" s="311"/>
      <c r="BE8" s="312"/>
      <c r="BF8" s="312"/>
      <c r="BG8" s="313"/>
      <c r="BH8" s="312"/>
      <c r="BI8" s="313"/>
      <c r="BJ8" s="312"/>
      <c r="BK8" s="314"/>
      <c r="BL8" s="311" t="s">
        <v>263</v>
      </c>
      <c r="BM8" s="312"/>
      <c r="BN8" s="312"/>
      <c r="BO8" s="313"/>
      <c r="BP8" s="312"/>
      <c r="BQ8" s="313"/>
      <c r="BR8" s="312"/>
      <c r="BS8" s="314"/>
      <c r="BV8" s="3"/>
    </row>
    <row r="9" spans="1:74" ht="31.2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85" t="s">
        <v>38</v>
      </c>
      <c r="AC9" s="299" t="s">
        <v>148</v>
      </c>
      <c r="AD9" s="300"/>
      <c r="AE9" s="270" t="s">
        <v>8</v>
      </c>
      <c r="AF9" s="315"/>
      <c r="AG9" s="316"/>
      <c r="AH9" s="316"/>
      <c r="AI9" s="317"/>
      <c r="AJ9" s="316"/>
      <c r="AK9" s="317"/>
      <c r="AL9" s="312"/>
      <c r="AM9" s="318"/>
      <c r="AN9" s="315"/>
      <c r="AO9" s="316"/>
      <c r="AP9" s="316"/>
      <c r="AQ9" s="317"/>
      <c r="AR9" s="316"/>
      <c r="AS9" s="317"/>
      <c r="AT9" s="312"/>
      <c r="AU9" s="318"/>
      <c r="AV9" s="315"/>
      <c r="AW9" s="316"/>
      <c r="AX9" s="316"/>
      <c r="AY9" s="317"/>
      <c r="AZ9" s="316"/>
      <c r="BA9" s="317"/>
      <c r="BB9" s="312"/>
      <c r="BC9" s="318"/>
      <c r="BD9" s="315"/>
      <c r="BE9" s="316"/>
      <c r="BF9" s="316"/>
      <c r="BG9" s="317"/>
      <c r="BH9" s="316"/>
      <c r="BI9" s="317"/>
      <c r="BJ9" s="312"/>
      <c r="BK9" s="318"/>
      <c r="BL9" s="315"/>
      <c r="BM9" s="316"/>
      <c r="BN9" s="316"/>
      <c r="BO9" s="317"/>
      <c r="BP9" s="316"/>
      <c r="BQ9" s="317"/>
      <c r="BR9" s="312"/>
      <c r="BS9" s="318"/>
      <c r="BV9" s="3"/>
    </row>
    <row r="10" spans="1:74" ht="31.2" customHeight="1" thickBo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86" t="s">
        <v>342</v>
      </c>
      <c r="AC10" s="262" t="s">
        <v>148</v>
      </c>
      <c r="AD10" s="282"/>
      <c r="AE10" s="270" t="s">
        <v>8</v>
      </c>
      <c r="AF10" s="319"/>
      <c r="AG10" s="320"/>
      <c r="AH10" s="320"/>
      <c r="AI10" s="321"/>
      <c r="AJ10" s="320"/>
      <c r="AK10" s="321"/>
      <c r="AL10" s="322"/>
      <c r="AM10" s="323"/>
      <c r="AN10" s="319"/>
      <c r="AO10" s="320"/>
      <c r="AP10" s="320"/>
      <c r="AQ10" s="321" t="s">
        <v>263</v>
      </c>
      <c r="AR10" s="320"/>
      <c r="AS10" s="321"/>
      <c r="AT10" s="322"/>
      <c r="AU10" s="323"/>
      <c r="AV10" s="319"/>
      <c r="AW10" s="320" t="s">
        <v>263</v>
      </c>
      <c r="AX10" s="320"/>
      <c r="AY10" s="321"/>
      <c r="AZ10" s="320"/>
      <c r="BA10" s="321"/>
      <c r="BB10" s="322"/>
      <c r="BC10" s="323"/>
      <c r="BD10" s="319"/>
      <c r="BE10" s="320"/>
      <c r="BF10" s="320"/>
      <c r="BG10" s="321"/>
      <c r="BH10" s="320"/>
      <c r="BI10" s="321"/>
      <c r="BJ10" s="322"/>
      <c r="BK10" s="323"/>
      <c r="BL10" s="319"/>
      <c r="BM10" s="320"/>
      <c r="BN10" s="320"/>
      <c r="BO10" s="321" t="s">
        <v>263</v>
      </c>
      <c r="BP10" s="320"/>
      <c r="BQ10" s="321"/>
      <c r="BR10" s="322"/>
      <c r="BS10" s="323"/>
      <c r="BV10" s="3"/>
    </row>
    <row r="11" spans="1:74" ht="31.2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83" t="s">
        <v>41</v>
      </c>
      <c r="AC11" s="260" t="s">
        <v>146</v>
      </c>
      <c r="AD11" s="280"/>
      <c r="AE11" s="272" t="s">
        <v>85</v>
      </c>
      <c r="AF11" s="308"/>
      <c r="AG11" s="309" t="s">
        <v>395</v>
      </c>
      <c r="AH11" s="309"/>
      <c r="AI11" s="309"/>
      <c r="AJ11" s="309"/>
      <c r="AK11" s="309"/>
      <c r="AL11" s="309"/>
      <c r="AM11" s="310"/>
      <c r="AN11" s="308"/>
      <c r="AO11" s="309"/>
      <c r="AP11" s="309" t="s">
        <v>395</v>
      </c>
      <c r="AQ11" s="309" t="s">
        <v>395</v>
      </c>
      <c r="AR11" s="309"/>
      <c r="AS11" s="309"/>
      <c r="AT11" s="309" t="s">
        <v>263</v>
      </c>
      <c r="AU11" s="310"/>
      <c r="AV11" s="308"/>
      <c r="AW11" s="309"/>
      <c r="AX11" s="309"/>
      <c r="AY11" s="309" t="s">
        <v>395</v>
      </c>
      <c r="AZ11" s="309"/>
      <c r="BA11" s="309"/>
      <c r="BB11" s="309"/>
      <c r="BC11" s="310"/>
      <c r="BD11" s="308"/>
      <c r="BE11" s="309"/>
      <c r="BF11" s="309"/>
      <c r="BG11" s="309" t="s">
        <v>395</v>
      </c>
      <c r="BH11" s="309" t="s">
        <v>395</v>
      </c>
      <c r="BI11" s="309"/>
      <c r="BJ11" s="309"/>
      <c r="BK11" s="310"/>
      <c r="BL11" s="308"/>
      <c r="BM11" s="309"/>
      <c r="BN11" s="309"/>
      <c r="BO11" s="309"/>
      <c r="BP11" s="309"/>
      <c r="BQ11" s="309"/>
      <c r="BR11" s="309"/>
      <c r="BS11" s="310"/>
      <c r="BV11" s="3"/>
    </row>
    <row r="12" spans="1:74" ht="31.2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84" t="s">
        <v>39</v>
      </c>
      <c r="AC12" s="261" t="s">
        <v>143</v>
      </c>
      <c r="AD12" s="281"/>
      <c r="AE12" s="270" t="s">
        <v>85</v>
      </c>
      <c r="AF12" s="311"/>
      <c r="AG12" s="312" t="s">
        <v>395</v>
      </c>
      <c r="AH12" s="312"/>
      <c r="AI12" s="312" t="s">
        <v>395</v>
      </c>
      <c r="AJ12" s="312" t="s">
        <v>395</v>
      </c>
      <c r="AK12" s="312"/>
      <c r="AL12" s="312"/>
      <c r="AM12" s="314"/>
      <c r="AN12" s="311"/>
      <c r="AO12" s="312"/>
      <c r="AP12" s="312" t="s">
        <v>395</v>
      </c>
      <c r="AQ12" s="312" t="s">
        <v>395</v>
      </c>
      <c r="AR12" s="312"/>
      <c r="AS12" s="312"/>
      <c r="AT12" s="312"/>
      <c r="AU12" s="314"/>
      <c r="AV12" s="311"/>
      <c r="AW12" s="312" t="s">
        <v>395</v>
      </c>
      <c r="AX12" s="312"/>
      <c r="AY12" s="312" t="s">
        <v>395</v>
      </c>
      <c r="AZ12" s="312"/>
      <c r="BA12" s="312"/>
      <c r="BB12" s="312"/>
      <c r="BC12" s="314"/>
      <c r="BD12" s="311"/>
      <c r="BE12" s="312"/>
      <c r="BF12" s="312" t="s">
        <v>395</v>
      </c>
      <c r="BG12" s="312" t="s">
        <v>395</v>
      </c>
      <c r="BH12" s="312" t="s">
        <v>395</v>
      </c>
      <c r="BI12" s="312"/>
      <c r="BJ12" s="312"/>
      <c r="BK12" s="314"/>
      <c r="BL12" s="311"/>
      <c r="BM12" s="312"/>
      <c r="BN12" s="312">
        <v>4</v>
      </c>
      <c r="BO12" s="312">
        <v>4</v>
      </c>
      <c r="BP12" s="312"/>
      <c r="BQ12" s="312"/>
      <c r="BR12" s="312"/>
      <c r="BS12" s="314"/>
      <c r="BV12" s="3"/>
    </row>
    <row r="13" spans="1:74" ht="31.2" customHeight="1" thickBo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84" t="s">
        <v>347</v>
      </c>
      <c r="AC13" s="261" t="s">
        <v>40</v>
      </c>
      <c r="AD13" s="281"/>
      <c r="AE13" s="270" t="s">
        <v>85</v>
      </c>
      <c r="AF13" s="311"/>
      <c r="AG13" s="312" t="s">
        <v>131</v>
      </c>
      <c r="AH13" s="312"/>
      <c r="AI13" s="312"/>
      <c r="AJ13" s="312"/>
      <c r="AK13" s="312"/>
      <c r="AL13" s="312"/>
      <c r="AM13" s="314"/>
      <c r="AN13" s="311"/>
      <c r="AO13" s="312"/>
      <c r="AP13" s="312" t="s">
        <v>131</v>
      </c>
      <c r="AQ13" s="312" t="s">
        <v>131</v>
      </c>
      <c r="AR13" s="312"/>
      <c r="AS13" s="312"/>
      <c r="AT13" s="312"/>
      <c r="AU13" s="314"/>
      <c r="AV13" s="311"/>
      <c r="AW13" s="312"/>
      <c r="AX13" s="312"/>
      <c r="AY13" s="312"/>
      <c r="AZ13" s="312"/>
      <c r="BA13" s="312"/>
      <c r="BB13" s="312"/>
      <c r="BC13" s="314"/>
      <c r="BD13" s="311"/>
      <c r="BE13" s="312"/>
      <c r="BF13" s="312"/>
      <c r="BG13" s="312" t="s">
        <v>131</v>
      </c>
      <c r="BH13" s="312" t="s">
        <v>131</v>
      </c>
      <c r="BI13" s="312"/>
      <c r="BJ13" s="312"/>
      <c r="BK13" s="314"/>
      <c r="BL13" s="311"/>
      <c r="BM13" s="312"/>
      <c r="BN13" s="312"/>
      <c r="BO13" s="312"/>
      <c r="BP13" s="312"/>
      <c r="BQ13" s="312"/>
      <c r="BR13" s="312"/>
      <c r="BS13" s="314"/>
      <c r="BV13" s="3"/>
    </row>
    <row r="14" spans="1:74" ht="31.2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87" t="s">
        <v>43</v>
      </c>
      <c r="AC14" s="260" t="s">
        <v>44</v>
      </c>
      <c r="AD14" s="280"/>
      <c r="AE14" s="264" t="s">
        <v>86</v>
      </c>
      <c r="AF14" s="308"/>
      <c r="AG14" s="309"/>
      <c r="AH14" s="309"/>
      <c r="AI14" s="325"/>
      <c r="AJ14" s="325"/>
      <c r="AK14" s="326"/>
      <c r="AL14" s="325"/>
      <c r="AM14" s="310"/>
      <c r="AN14" s="308"/>
      <c r="AO14" s="309">
        <v>4</v>
      </c>
      <c r="AP14" s="309"/>
      <c r="AQ14" s="325"/>
      <c r="AR14" s="309">
        <v>4</v>
      </c>
      <c r="AS14" s="326"/>
      <c r="AT14" s="325"/>
      <c r="AU14" s="310"/>
      <c r="AV14" s="308"/>
      <c r="AW14" s="309" t="s">
        <v>139</v>
      </c>
      <c r="AX14" s="309">
        <v>4</v>
      </c>
      <c r="AY14" s="325"/>
      <c r="AZ14" s="325">
        <v>4</v>
      </c>
      <c r="BA14" s="326">
        <v>4</v>
      </c>
      <c r="BB14" s="325"/>
      <c r="BC14" s="310"/>
      <c r="BD14" s="308"/>
      <c r="BE14" s="309"/>
      <c r="BF14" s="325"/>
      <c r="BG14" s="325"/>
      <c r="BH14" s="325"/>
      <c r="BI14" s="326">
        <v>4</v>
      </c>
      <c r="BJ14" s="325"/>
      <c r="BK14" s="310"/>
      <c r="BL14" s="308">
        <v>4</v>
      </c>
      <c r="BM14" s="309"/>
      <c r="BN14" s="309"/>
      <c r="BO14" s="325"/>
      <c r="BP14" s="325">
        <v>4</v>
      </c>
      <c r="BQ14" s="326"/>
      <c r="BR14" s="325"/>
      <c r="BS14" s="310"/>
      <c r="BV14" s="3"/>
    </row>
    <row r="15" spans="1:74" ht="31.2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84" t="s">
        <v>45</v>
      </c>
      <c r="AC15" s="261" t="s">
        <v>46</v>
      </c>
      <c r="AD15" s="281"/>
      <c r="AE15" s="270" t="s">
        <v>86</v>
      </c>
      <c r="AF15" s="311"/>
      <c r="AG15" s="312"/>
      <c r="AH15" s="312"/>
      <c r="AI15" s="327"/>
      <c r="AJ15" s="327"/>
      <c r="AK15" s="327" t="s">
        <v>139</v>
      </c>
      <c r="AL15" s="327"/>
      <c r="AM15" s="314"/>
      <c r="AN15" s="311"/>
      <c r="AO15" s="312">
        <v>4</v>
      </c>
      <c r="AP15" s="312"/>
      <c r="AQ15" s="327"/>
      <c r="AR15" s="312">
        <v>4</v>
      </c>
      <c r="AS15" s="327"/>
      <c r="AT15" s="327"/>
      <c r="AU15" s="314"/>
      <c r="AV15" s="311"/>
      <c r="AW15" s="312"/>
      <c r="AX15" s="312">
        <v>4</v>
      </c>
      <c r="AY15" s="327"/>
      <c r="AZ15" s="327">
        <v>4</v>
      </c>
      <c r="BA15" s="327">
        <v>4</v>
      </c>
      <c r="BB15" s="327"/>
      <c r="BC15" s="314"/>
      <c r="BD15" s="311" t="s">
        <v>139</v>
      </c>
      <c r="BE15" s="312"/>
      <c r="BF15" s="327"/>
      <c r="BG15" s="327"/>
      <c r="BH15" s="327"/>
      <c r="BI15" s="327">
        <v>4</v>
      </c>
      <c r="BJ15" s="327"/>
      <c r="BK15" s="314"/>
      <c r="BL15" s="311">
        <v>4</v>
      </c>
      <c r="BM15" s="312"/>
      <c r="BN15" s="312"/>
      <c r="BO15" s="327"/>
      <c r="BP15" s="327">
        <v>4</v>
      </c>
      <c r="BQ15" s="327"/>
      <c r="BR15" s="327" t="s">
        <v>263</v>
      </c>
      <c r="BS15" s="314"/>
      <c r="BV15" s="3"/>
    </row>
    <row r="16" spans="1:74" ht="31.95" customHeight="1" thickBo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86" t="s">
        <v>79</v>
      </c>
      <c r="AC16" s="262" t="s">
        <v>142</v>
      </c>
      <c r="AD16" s="282"/>
      <c r="AE16" s="271" t="s">
        <v>86</v>
      </c>
      <c r="AF16" s="319"/>
      <c r="AG16" s="320"/>
      <c r="AH16" s="320"/>
      <c r="AI16" s="328"/>
      <c r="AJ16" s="328"/>
      <c r="AK16" s="328"/>
      <c r="AL16" s="328"/>
      <c r="AM16" s="323"/>
      <c r="AN16" s="319"/>
      <c r="AO16" s="320"/>
      <c r="AP16" s="320"/>
      <c r="AQ16" s="328"/>
      <c r="AR16" s="320"/>
      <c r="AS16" s="328"/>
      <c r="AT16" s="328"/>
      <c r="AU16" s="323"/>
      <c r="AV16" s="319"/>
      <c r="AW16" s="320"/>
      <c r="AX16" s="320" t="s">
        <v>263</v>
      </c>
      <c r="AY16" s="328"/>
      <c r="AZ16" s="328"/>
      <c r="BA16" s="328" t="s">
        <v>263</v>
      </c>
      <c r="BB16" s="328"/>
      <c r="BC16" s="323"/>
      <c r="BD16" s="319"/>
      <c r="BE16" s="320"/>
      <c r="BF16" s="328"/>
      <c r="BG16" s="328"/>
      <c r="BH16" s="328"/>
      <c r="BI16" s="328" t="s">
        <v>264</v>
      </c>
      <c r="BJ16" s="328"/>
      <c r="BK16" s="323"/>
      <c r="BL16" s="319"/>
      <c r="BM16" s="320"/>
      <c r="BN16" s="320"/>
      <c r="BO16" s="328"/>
      <c r="BP16" s="328"/>
      <c r="BQ16" s="328"/>
      <c r="BR16" s="328"/>
      <c r="BS16" s="323"/>
      <c r="BV16" s="3"/>
    </row>
    <row r="17" spans="1:74" ht="31.2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83" t="s">
        <v>134</v>
      </c>
      <c r="AC17" s="260" t="s">
        <v>149</v>
      </c>
      <c r="AD17" s="280"/>
      <c r="AE17" s="272" t="s">
        <v>83</v>
      </c>
      <c r="AF17" s="308"/>
      <c r="AG17" s="309"/>
      <c r="AH17" s="309"/>
      <c r="AI17" s="309"/>
      <c r="AJ17" s="309"/>
      <c r="AK17" s="327" t="s">
        <v>139</v>
      </c>
      <c r="AL17" s="322"/>
      <c r="AM17" s="310"/>
      <c r="AN17" s="308"/>
      <c r="AO17" s="309"/>
      <c r="AP17" s="309"/>
      <c r="AQ17" s="309"/>
      <c r="AR17" s="309"/>
      <c r="AS17" s="327"/>
      <c r="AT17" s="322"/>
      <c r="AU17" s="310"/>
      <c r="AV17" s="308"/>
      <c r="AW17" s="309"/>
      <c r="AX17" s="309"/>
      <c r="AY17" s="309"/>
      <c r="AZ17" s="309"/>
      <c r="BA17" s="327"/>
      <c r="BB17" s="322"/>
      <c r="BC17" s="310"/>
      <c r="BD17" s="308" t="s">
        <v>139</v>
      </c>
      <c r="BE17" s="309"/>
      <c r="BF17" s="309"/>
      <c r="BG17" s="309"/>
      <c r="BH17" s="309"/>
      <c r="BI17" s="327"/>
      <c r="BJ17" s="322"/>
      <c r="BK17" s="310"/>
      <c r="BL17" s="308"/>
      <c r="BM17" s="309"/>
      <c r="BN17" s="309"/>
      <c r="BO17" s="309"/>
      <c r="BP17" s="309"/>
      <c r="BQ17" s="327"/>
      <c r="BR17" s="322"/>
      <c r="BS17" s="310"/>
      <c r="BV17" s="3"/>
    </row>
    <row r="18" spans="1:74" ht="31.2" customHeight="1" thickBo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86" t="s">
        <v>38</v>
      </c>
      <c r="AC18" s="262" t="s">
        <v>148</v>
      </c>
      <c r="AD18" s="282"/>
      <c r="AE18" s="271" t="s">
        <v>83</v>
      </c>
      <c r="AF18" s="319" t="s">
        <v>263</v>
      </c>
      <c r="AG18" s="320" t="s">
        <v>263</v>
      </c>
      <c r="AH18" s="320" t="s">
        <v>263</v>
      </c>
      <c r="AI18" s="320"/>
      <c r="AJ18" s="320"/>
      <c r="AK18" s="328"/>
      <c r="AL18" s="328"/>
      <c r="AM18" s="323"/>
      <c r="AN18" s="319"/>
      <c r="AO18" s="320"/>
      <c r="AP18" s="320"/>
      <c r="AQ18" s="320"/>
      <c r="AR18" s="320"/>
      <c r="AS18" s="328"/>
      <c r="AT18" s="328"/>
      <c r="AU18" s="323"/>
      <c r="AV18" s="319" t="s">
        <v>139</v>
      </c>
      <c r="AW18" s="320" t="s">
        <v>139</v>
      </c>
      <c r="AX18" s="320"/>
      <c r="AY18" s="320"/>
      <c r="AZ18" s="320"/>
      <c r="BA18" s="328"/>
      <c r="BB18" s="328"/>
      <c r="BC18" s="323"/>
      <c r="BD18" s="319"/>
      <c r="BE18" s="320"/>
      <c r="BF18" s="320"/>
      <c r="BG18" s="320"/>
      <c r="BH18" s="320"/>
      <c r="BI18" s="328"/>
      <c r="BJ18" s="328"/>
      <c r="BK18" s="323"/>
      <c r="BL18" s="319"/>
      <c r="BM18" s="320"/>
      <c r="BN18" s="320"/>
      <c r="BO18" s="320"/>
      <c r="BP18" s="320"/>
      <c r="BQ18" s="328"/>
      <c r="BR18" s="328" t="s">
        <v>263</v>
      </c>
      <c r="BS18" s="323"/>
      <c r="BV18" s="3"/>
    </row>
    <row r="19" spans="1:74" ht="31.2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88" t="s">
        <v>134</v>
      </c>
      <c r="AC19" s="260" t="s">
        <v>149</v>
      </c>
      <c r="AD19" s="280"/>
      <c r="AE19" s="265" t="s">
        <v>94</v>
      </c>
      <c r="AF19" s="308"/>
      <c r="AG19" s="309"/>
      <c r="AH19" s="309"/>
      <c r="AI19" s="309"/>
      <c r="AJ19" s="309"/>
      <c r="AK19" s="325"/>
      <c r="AL19" s="324"/>
      <c r="AM19" s="310"/>
      <c r="AN19" s="308"/>
      <c r="AO19" s="309"/>
      <c r="AP19" s="309"/>
      <c r="AQ19" s="309"/>
      <c r="AR19" s="309"/>
      <c r="AS19" s="325"/>
      <c r="AT19" s="324"/>
      <c r="AU19" s="310"/>
      <c r="AV19" s="308" t="s">
        <v>139</v>
      </c>
      <c r="AW19" s="309" t="s">
        <v>139</v>
      </c>
      <c r="AX19" s="309"/>
      <c r="AY19" s="309"/>
      <c r="AZ19" s="309"/>
      <c r="BA19" s="325"/>
      <c r="BB19" s="324"/>
      <c r="BC19" s="310"/>
      <c r="BD19" s="308"/>
      <c r="BE19" s="309"/>
      <c r="BF19" s="309"/>
      <c r="BG19" s="309"/>
      <c r="BH19" s="309"/>
      <c r="BI19" s="325"/>
      <c r="BJ19" s="324"/>
      <c r="BK19" s="310"/>
      <c r="BL19" s="308"/>
      <c r="BM19" s="309"/>
      <c r="BN19" s="309"/>
      <c r="BO19" s="309"/>
      <c r="BP19" s="309"/>
      <c r="BQ19" s="325"/>
      <c r="BR19" s="324"/>
      <c r="BS19" s="310"/>
      <c r="BV19" s="3"/>
    </row>
    <row r="20" spans="1:74" ht="31.2" customHeight="1" thickBo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86" t="s">
        <v>93</v>
      </c>
      <c r="AC20" s="262" t="s">
        <v>58</v>
      </c>
      <c r="AD20" s="282"/>
      <c r="AE20" s="271" t="s">
        <v>94</v>
      </c>
      <c r="AF20" s="319"/>
      <c r="AG20" s="320"/>
      <c r="AH20" s="320" t="s">
        <v>263</v>
      </c>
      <c r="AI20" s="320"/>
      <c r="AJ20" s="320"/>
      <c r="AK20" s="328"/>
      <c r="AL20" s="320"/>
      <c r="AM20" s="323"/>
      <c r="AN20" s="319"/>
      <c r="AO20" s="320"/>
      <c r="AP20" s="320"/>
      <c r="AQ20" s="320"/>
      <c r="AR20" s="320"/>
      <c r="AS20" s="328"/>
      <c r="AT20" s="320"/>
      <c r="AU20" s="323"/>
      <c r="AV20" s="319"/>
      <c r="AW20" s="320"/>
      <c r="AX20" s="320"/>
      <c r="AY20" s="320" t="s">
        <v>263</v>
      </c>
      <c r="AZ20" s="320"/>
      <c r="BA20" s="328"/>
      <c r="BB20" s="320"/>
      <c r="BC20" s="323"/>
      <c r="BD20" s="319"/>
      <c r="BE20" s="320"/>
      <c r="BF20" s="320"/>
      <c r="BG20" s="320"/>
      <c r="BH20" s="320"/>
      <c r="BI20" s="328"/>
      <c r="BJ20" s="320"/>
      <c r="BK20" s="323"/>
      <c r="BL20" s="319"/>
      <c r="BM20" s="320"/>
      <c r="BN20" s="320"/>
      <c r="BO20" s="320"/>
      <c r="BP20" s="320"/>
      <c r="BQ20" s="328"/>
      <c r="BR20" s="320"/>
      <c r="BS20" s="323"/>
      <c r="BV20" s="3"/>
    </row>
    <row r="21" spans="1:74" ht="31.2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83" t="s">
        <v>47</v>
      </c>
      <c r="AC21" s="260" t="s">
        <v>144</v>
      </c>
      <c r="AD21" s="280"/>
      <c r="AE21" s="272" t="s">
        <v>3</v>
      </c>
      <c r="AF21" s="308"/>
      <c r="AG21" s="309"/>
      <c r="AH21" s="309"/>
      <c r="AI21" s="309" t="s">
        <v>131</v>
      </c>
      <c r="AJ21" s="309" t="s">
        <v>131</v>
      </c>
      <c r="AK21" s="322"/>
      <c r="AL21" s="326"/>
      <c r="AM21" s="310"/>
      <c r="AN21" s="308"/>
      <c r="AO21" s="309"/>
      <c r="AP21" s="309"/>
      <c r="AQ21" s="309"/>
      <c r="AR21" s="309"/>
      <c r="AS21" s="322"/>
      <c r="AT21" s="326" t="s">
        <v>263</v>
      </c>
      <c r="AU21" s="310"/>
      <c r="AV21" s="308"/>
      <c r="AW21" s="309"/>
      <c r="AX21" s="309"/>
      <c r="AY21" s="309"/>
      <c r="AZ21" s="309"/>
      <c r="BA21" s="322" t="s">
        <v>263</v>
      </c>
      <c r="BB21" s="326"/>
      <c r="BC21" s="310"/>
      <c r="BD21" s="308"/>
      <c r="BE21" s="309" t="s">
        <v>350</v>
      </c>
      <c r="BF21" s="309" t="s">
        <v>131</v>
      </c>
      <c r="BG21" s="309"/>
      <c r="BH21" s="309"/>
      <c r="BI21" s="322"/>
      <c r="BJ21" s="326"/>
      <c r="BK21" s="310"/>
      <c r="BL21" s="308"/>
      <c r="BM21" s="309"/>
      <c r="BN21" s="309" t="s">
        <v>131</v>
      </c>
      <c r="BO21" s="309"/>
      <c r="BP21" s="309"/>
      <c r="BQ21" s="322"/>
      <c r="BR21" s="326"/>
      <c r="BS21" s="310"/>
      <c r="BV21" s="3"/>
    </row>
    <row r="22" spans="1:74" ht="31.2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84" t="s">
        <v>48</v>
      </c>
      <c r="AC22" s="261" t="s">
        <v>49</v>
      </c>
      <c r="AD22" s="281"/>
      <c r="AE22" s="270" t="s">
        <v>3</v>
      </c>
      <c r="AF22" s="311"/>
      <c r="AG22" s="312"/>
      <c r="AH22" s="312"/>
      <c r="AI22" s="312" t="s">
        <v>131</v>
      </c>
      <c r="AJ22" s="312" t="s">
        <v>131</v>
      </c>
      <c r="AK22" s="327"/>
      <c r="AL22" s="312"/>
      <c r="AM22" s="314"/>
      <c r="AN22" s="311"/>
      <c r="AO22" s="312"/>
      <c r="AP22" s="312"/>
      <c r="AQ22" s="312"/>
      <c r="AR22" s="312"/>
      <c r="AS22" s="327" t="s">
        <v>350</v>
      </c>
      <c r="AT22" s="312" t="s">
        <v>263</v>
      </c>
      <c r="AU22" s="314"/>
      <c r="AV22" s="311"/>
      <c r="AW22" s="312"/>
      <c r="AX22" s="312"/>
      <c r="AY22" s="312"/>
      <c r="AZ22" s="312" t="s">
        <v>263</v>
      </c>
      <c r="BA22" s="327" t="s">
        <v>263</v>
      </c>
      <c r="BB22" s="312"/>
      <c r="BC22" s="314"/>
      <c r="BD22" s="311"/>
      <c r="BE22" s="312"/>
      <c r="BF22" s="312" t="s">
        <v>131</v>
      </c>
      <c r="BG22" s="312"/>
      <c r="BH22" s="312"/>
      <c r="BI22" s="327"/>
      <c r="BJ22" s="312"/>
      <c r="BK22" s="314"/>
      <c r="BL22" s="311"/>
      <c r="BM22" s="312"/>
      <c r="BN22" s="312" t="s">
        <v>131</v>
      </c>
      <c r="BO22" s="312"/>
      <c r="BP22" s="312"/>
      <c r="BQ22" s="327"/>
      <c r="BR22" s="312"/>
      <c r="BS22" s="314"/>
      <c r="BV22" s="3"/>
    </row>
    <row r="23" spans="1:74" ht="31.2" customHeight="1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86" t="s">
        <v>50</v>
      </c>
      <c r="AC23" s="262" t="s">
        <v>145</v>
      </c>
      <c r="AD23" s="282"/>
      <c r="AE23" s="271" t="s">
        <v>3</v>
      </c>
      <c r="AF23" s="319" t="s">
        <v>395</v>
      </c>
      <c r="AG23" s="320" t="s">
        <v>395</v>
      </c>
      <c r="AH23" s="320"/>
      <c r="AI23" s="320" t="s">
        <v>395</v>
      </c>
      <c r="AJ23" s="320" t="s">
        <v>395</v>
      </c>
      <c r="AK23" s="320"/>
      <c r="AL23" s="320"/>
      <c r="AM23" s="323"/>
      <c r="AN23" s="319"/>
      <c r="AO23" s="320"/>
      <c r="AP23" s="320" t="s">
        <v>395</v>
      </c>
      <c r="AQ23" s="320" t="s">
        <v>395</v>
      </c>
      <c r="AR23" s="320" t="s">
        <v>132</v>
      </c>
      <c r="AS23" s="320" t="s">
        <v>263</v>
      </c>
      <c r="AT23" s="320" t="s">
        <v>263</v>
      </c>
      <c r="AU23" s="323"/>
      <c r="AV23" s="319" t="s">
        <v>395</v>
      </c>
      <c r="AW23" s="320" t="s">
        <v>395</v>
      </c>
      <c r="AX23" s="320"/>
      <c r="AY23" s="320" t="s">
        <v>395</v>
      </c>
      <c r="AZ23" s="320"/>
      <c r="BA23" s="320" t="s">
        <v>263</v>
      </c>
      <c r="BB23" s="320"/>
      <c r="BC23" s="323"/>
      <c r="BD23" s="319"/>
      <c r="BE23" s="320"/>
      <c r="BF23" s="320" t="s">
        <v>395</v>
      </c>
      <c r="BG23" s="320" t="s">
        <v>395</v>
      </c>
      <c r="BH23" s="320" t="s">
        <v>395</v>
      </c>
      <c r="BI23" s="320"/>
      <c r="BJ23" s="320"/>
      <c r="BK23" s="323"/>
      <c r="BL23" s="319"/>
      <c r="BM23" s="320"/>
      <c r="BN23" s="320" t="s">
        <v>395</v>
      </c>
      <c r="BO23" s="320" t="s">
        <v>395</v>
      </c>
      <c r="BP23" s="320"/>
      <c r="BQ23" s="320"/>
      <c r="BR23" s="320"/>
      <c r="BS23" s="323"/>
      <c r="BV23" s="3"/>
    </row>
    <row r="24" spans="1:74" ht="31.2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83" t="s">
        <v>51</v>
      </c>
      <c r="AC24" s="260" t="s">
        <v>52</v>
      </c>
      <c r="AD24" s="280"/>
      <c r="AE24" s="272" t="s">
        <v>87</v>
      </c>
      <c r="AF24" s="308"/>
      <c r="AG24" s="309"/>
      <c r="AH24" s="309"/>
      <c r="AI24" s="309"/>
      <c r="AJ24" s="309"/>
      <c r="AK24" s="309">
        <v>4</v>
      </c>
      <c r="AL24" s="309">
        <v>4</v>
      </c>
      <c r="AM24" s="310"/>
      <c r="AN24" s="308"/>
      <c r="AO24" s="309"/>
      <c r="AP24" s="309"/>
      <c r="AQ24" s="309"/>
      <c r="AR24" s="309" t="s">
        <v>263</v>
      </c>
      <c r="AS24" s="309"/>
      <c r="AT24" s="309" t="s">
        <v>263</v>
      </c>
      <c r="AU24" s="310"/>
      <c r="AV24" s="308"/>
      <c r="AW24" s="309" t="s">
        <v>263</v>
      </c>
      <c r="AX24" s="309"/>
      <c r="AY24" s="309"/>
      <c r="AZ24" s="309"/>
      <c r="BA24" s="309"/>
      <c r="BB24" s="309">
        <v>4</v>
      </c>
      <c r="BC24" s="310"/>
      <c r="BD24" s="308"/>
      <c r="BE24" s="309"/>
      <c r="BF24" s="309"/>
      <c r="BG24" s="309"/>
      <c r="BH24" s="309"/>
      <c r="BI24" s="309"/>
      <c r="BJ24" s="309">
        <v>4</v>
      </c>
      <c r="BK24" s="310"/>
      <c r="BL24" s="308"/>
      <c r="BM24" s="309"/>
      <c r="BN24" s="309"/>
      <c r="BO24" s="309"/>
      <c r="BP24" s="309"/>
      <c r="BQ24" s="309"/>
      <c r="BR24" s="309"/>
      <c r="BS24" s="310"/>
      <c r="BV24" s="3"/>
    </row>
    <row r="25" spans="1:74" ht="31.2" customHeight="1" thickBo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86" t="s">
        <v>53</v>
      </c>
      <c r="AC25" s="262" t="s">
        <v>54</v>
      </c>
      <c r="AD25" s="282"/>
      <c r="AE25" s="271" t="s">
        <v>260</v>
      </c>
      <c r="AF25" s="319"/>
      <c r="AG25" s="320"/>
      <c r="AH25" s="320"/>
      <c r="AI25" s="320"/>
      <c r="AJ25" s="320"/>
      <c r="AK25" s="320"/>
      <c r="AL25" s="320"/>
      <c r="AM25" s="323"/>
      <c r="AN25" s="319" t="s">
        <v>263</v>
      </c>
      <c r="AO25" s="320"/>
      <c r="AP25" s="320"/>
      <c r="AQ25" s="320"/>
      <c r="AR25" s="320" t="s">
        <v>263</v>
      </c>
      <c r="AS25" s="320"/>
      <c r="AT25" s="320" t="s">
        <v>263</v>
      </c>
      <c r="AU25" s="323"/>
      <c r="AV25" s="319"/>
      <c r="AW25" s="320" t="s">
        <v>263</v>
      </c>
      <c r="AX25" s="320"/>
      <c r="AY25" s="320"/>
      <c r="AZ25" s="320"/>
      <c r="BA25" s="320"/>
      <c r="BB25" s="320"/>
      <c r="BC25" s="323"/>
      <c r="BD25" s="319"/>
      <c r="BE25" s="320"/>
      <c r="BF25" s="320"/>
      <c r="BG25" s="320"/>
      <c r="BH25" s="320"/>
      <c r="BI25" s="320"/>
      <c r="BJ25" s="320" t="s">
        <v>263</v>
      </c>
      <c r="BK25" s="323"/>
      <c r="BL25" s="319"/>
      <c r="BM25" s="320"/>
      <c r="BN25" s="320"/>
      <c r="BO25" s="320"/>
      <c r="BP25" s="320"/>
      <c r="BQ25" s="320"/>
      <c r="BR25" s="320"/>
      <c r="BS25" s="323"/>
      <c r="BV25" s="3"/>
    </row>
    <row r="26" spans="1:74" ht="31.2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88" t="s">
        <v>53</v>
      </c>
      <c r="AC26" s="260" t="s">
        <v>56</v>
      </c>
      <c r="AD26" s="280"/>
      <c r="AE26" s="265" t="s">
        <v>55</v>
      </c>
      <c r="AF26" s="308"/>
      <c r="AG26" s="309"/>
      <c r="AH26" s="309">
        <v>4</v>
      </c>
      <c r="AI26" s="309" t="s">
        <v>263</v>
      </c>
      <c r="AJ26" s="325"/>
      <c r="AK26" s="309"/>
      <c r="AL26" s="322"/>
      <c r="AM26" s="310"/>
      <c r="AN26" s="308"/>
      <c r="AO26" s="309"/>
      <c r="AP26" s="309" t="s">
        <v>263</v>
      </c>
      <c r="AQ26" s="309"/>
      <c r="AR26" s="309"/>
      <c r="AS26" s="309" t="s">
        <v>263</v>
      </c>
      <c r="AT26" s="322"/>
      <c r="AU26" s="310"/>
      <c r="AV26" s="308"/>
      <c r="AW26" s="309"/>
      <c r="AX26" s="309"/>
      <c r="AY26" s="309"/>
      <c r="AZ26" s="325"/>
      <c r="BA26" s="309"/>
      <c r="BB26" s="322"/>
      <c r="BC26" s="310"/>
      <c r="BD26" s="308">
        <v>4</v>
      </c>
      <c r="BE26" s="309">
        <v>4</v>
      </c>
      <c r="BF26" s="325"/>
      <c r="BG26" s="309"/>
      <c r="BH26" s="325"/>
      <c r="BI26" s="309"/>
      <c r="BJ26" s="322"/>
      <c r="BK26" s="310"/>
      <c r="BL26" s="308"/>
      <c r="BM26" s="309"/>
      <c r="BN26" s="309"/>
      <c r="BO26" s="309"/>
      <c r="BP26" s="325"/>
      <c r="BQ26" s="309">
        <v>4</v>
      </c>
      <c r="BR26" s="322"/>
      <c r="BS26" s="310"/>
      <c r="BV26" s="3"/>
    </row>
    <row r="27" spans="1:74" ht="31.2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84" t="s">
        <v>57</v>
      </c>
      <c r="AC27" s="261" t="s">
        <v>58</v>
      </c>
      <c r="AD27" s="281"/>
      <c r="AE27" s="270" t="s">
        <v>58</v>
      </c>
      <c r="AF27" s="329"/>
      <c r="AG27" s="327"/>
      <c r="AH27" s="322"/>
      <c r="AI27" s="327"/>
      <c r="AJ27" s="327"/>
      <c r="AK27" s="327"/>
      <c r="AL27" s="327"/>
      <c r="AM27" s="314"/>
      <c r="AN27" s="329"/>
      <c r="AO27" s="327"/>
      <c r="AP27" s="322"/>
      <c r="AQ27" s="327"/>
      <c r="AR27" s="322"/>
      <c r="AS27" s="327">
        <v>4</v>
      </c>
      <c r="AT27" s="327">
        <v>4</v>
      </c>
      <c r="AU27" s="314"/>
      <c r="AV27" s="329"/>
      <c r="AW27" s="327" t="s">
        <v>263</v>
      </c>
      <c r="AX27" s="322"/>
      <c r="AY27" s="327"/>
      <c r="AZ27" s="327"/>
      <c r="BA27" s="327"/>
      <c r="BB27" s="327"/>
      <c r="BC27" s="314"/>
      <c r="BD27" s="329"/>
      <c r="BE27" s="327"/>
      <c r="BF27" s="327"/>
      <c r="BG27" s="327"/>
      <c r="BH27" s="327"/>
      <c r="BI27" s="327"/>
      <c r="BJ27" s="327"/>
      <c r="BK27" s="314"/>
      <c r="BL27" s="329"/>
      <c r="BM27" s="327">
        <v>4</v>
      </c>
      <c r="BN27" s="322"/>
      <c r="BO27" s="327"/>
      <c r="BP27" s="327"/>
      <c r="BQ27" s="327"/>
      <c r="BR27" s="327"/>
      <c r="BS27" s="314"/>
      <c r="BV27" s="3"/>
    </row>
    <row r="28" spans="1:74" ht="31.2" customHeight="1" thickBo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85" t="s">
        <v>59</v>
      </c>
      <c r="AC28" s="262" t="s">
        <v>91</v>
      </c>
      <c r="AD28" s="282"/>
      <c r="AE28" s="263" t="s">
        <v>5</v>
      </c>
      <c r="AF28" s="319"/>
      <c r="AG28" s="320"/>
      <c r="AH28" s="320"/>
      <c r="AI28" s="320"/>
      <c r="AJ28" s="320"/>
      <c r="AK28" s="330"/>
      <c r="AL28" s="320"/>
      <c r="AM28" s="323"/>
      <c r="AN28" s="319"/>
      <c r="AO28" s="320"/>
      <c r="AP28" s="320"/>
      <c r="AQ28" s="320"/>
      <c r="AR28" s="320"/>
      <c r="AS28" s="330" t="s">
        <v>263</v>
      </c>
      <c r="AT28" s="320" t="s">
        <v>263</v>
      </c>
      <c r="AU28" s="323"/>
      <c r="AV28" s="319">
        <v>4</v>
      </c>
      <c r="AW28" s="320">
        <v>4</v>
      </c>
      <c r="AX28" s="320"/>
      <c r="AY28" s="320"/>
      <c r="AZ28" s="320"/>
      <c r="BA28" s="330"/>
      <c r="BB28" s="320"/>
      <c r="BC28" s="323"/>
      <c r="BD28" s="319">
        <v>4</v>
      </c>
      <c r="BE28" s="320">
        <v>4</v>
      </c>
      <c r="BF28" s="320"/>
      <c r="BG28" s="320"/>
      <c r="BH28" s="320"/>
      <c r="BI28" s="330"/>
      <c r="BJ28" s="320"/>
      <c r="BK28" s="323"/>
      <c r="BL28" s="319"/>
      <c r="BM28" s="320"/>
      <c r="BN28" s="320"/>
      <c r="BO28" s="320">
        <v>4</v>
      </c>
      <c r="BP28" s="320"/>
      <c r="BQ28" s="330">
        <v>4</v>
      </c>
      <c r="BR28" s="320"/>
      <c r="BS28" s="323"/>
      <c r="BV28" s="3"/>
    </row>
    <row r="29" spans="1:74" ht="31.2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83" t="s">
        <v>60</v>
      </c>
      <c r="AC29" s="260" t="s">
        <v>150</v>
      </c>
      <c r="AD29" s="280"/>
      <c r="AE29" s="272" t="s">
        <v>2</v>
      </c>
      <c r="AF29" s="308"/>
      <c r="AG29" s="325"/>
      <c r="AH29" s="322"/>
      <c r="AI29" s="309"/>
      <c r="AJ29" s="309"/>
      <c r="AK29" s="309"/>
      <c r="AL29" s="309"/>
      <c r="AM29" s="331"/>
      <c r="AN29" s="308"/>
      <c r="AO29" s="325"/>
      <c r="AP29" s="322"/>
      <c r="AQ29" s="309"/>
      <c r="AR29" s="322">
        <v>4</v>
      </c>
      <c r="AS29" s="309"/>
      <c r="AT29" s="309"/>
      <c r="AU29" s="331"/>
      <c r="AV29" s="308"/>
      <c r="AW29" s="325"/>
      <c r="AX29" s="322">
        <v>4</v>
      </c>
      <c r="AY29" s="309"/>
      <c r="AZ29" s="309">
        <v>4</v>
      </c>
      <c r="BA29" s="309">
        <v>4</v>
      </c>
      <c r="BB29" s="309"/>
      <c r="BC29" s="331"/>
      <c r="BD29" s="308"/>
      <c r="BE29" s="325"/>
      <c r="BF29" s="309"/>
      <c r="BG29" s="309"/>
      <c r="BH29" s="309"/>
      <c r="BI29" s="309"/>
      <c r="BJ29" s="309"/>
      <c r="BK29" s="331"/>
      <c r="BL29" s="308">
        <v>4</v>
      </c>
      <c r="BM29" s="325"/>
      <c r="BN29" s="322"/>
      <c r="BO29" s="309"/>
      <c r="BP29" s="309">
        <v>4</v>
      </c>
      <c r="BQ29" s="309"/>
      <c r="BR29" s="309"/>
      <c r="BS29" s="331"/>
      <c r="BV29" s="3"/>
    </row>
    <row r="30" spans="1:74" ht="31.2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84" t="s">
        <v>61</v>
      </c>
      <c r="AC30" s="261" t="s">
        <v>393</v>
      </c>
      <c r="AD30" s="281"/>
      <c r="AE30" s="270" t="s">
        <v>89</v>
      </c>
      <c r="AF30" s="311"/>
      <c r="AG30" s="312" t="s">
        <v>263</v>
      </c>
      <c r="AH30" s="312"/>
      <c r="AI30" s="312"/>
      <c r="AJ30" s="312"/>
      <c r="AK30" s="312"/>
      <c r="AL30" s="312"/>
      <c r="AM30" s="332"/>
      <c r="AN30" s="311"/>
      <c r="AO30" s="312"/>
      <c r="AP30" s="312"/>
      <c r="AQ30" s="312"/>
      <c r="AR30" s="312"/>
      <c r="AS30" s="312"/>
      <c r="AT30" s="312"/>
      <c r="AU30" s="332"/>
      <c r="AV30" s="311"/>
      <c r="AW30" s="312"/>
      <c r="AX30" s="312"/>
      <c r="AY30" s="312"/>
      <c r="AZ30" s="312">
        <v>4</v>
      </c>
      <c r="BA30" s="312">
        <v>4</v>
      </c>
      <c r="BB30" s="312"/>
      <c r="BC30" s="332"/>
      <c r="BD30" s="311"/>
      <c r="BE30" s="312"/>
      <c r="BF30" s="312"/>
      <c r="BG30" s="312"/>
      <c r="BH30" s="312"/>
      <c r="BI30" s="312"/>
      <c r="BJ30" s="312"/>
      <c r="BK30" s="332"/>
      <c r="BL30" s="311" t="s">
        <v>264</v>
      </c>
      <c r="BM30" s="312"/>
      <c r="BN30" s="312"/>
      <c r="BO30" s="312"/>
      <c r="BP30" s="312"/>
      <c r="BQ30" s="312"/>
      <c r="BR30" s="312"/>
      <c r="BS30" s="332"/>
      <c r="BV30" s="3"/>
    </row>
    <row r="31" spans="1:74" ht="31.2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84" t="s">
        <v>348</v>
      </c>
      <c r="AC31" s="261" t="s">
        <v>393</v>
      </c>
      <c r="AD31" s="281"/>
      <c r="AE31" s="270" t="s">
        <v>89</v>
      </c>
      <c r="AF31" s="311"/>
      <c r="AG31" s="312"/>
      <c r="AH31" s="312"/>
      <c r="AI31" s="312"/>
      <c r="AJ31" s="312"/>
      <c r="AK31" s="312"/>
      <c r="AL31" s="312"/>
      <c r="AM31" s="332"/>
      <c r="AN31" s="311"/>
      <c r="AO31" s="312"/>
      <c r="AP31" s="312"/>
      <c r="AQ31" s="312"/>
      <c r="AR31" s="312"/>
      <c r="AS31" s="312"/>
      <c r="AT31" s="312"/>
      <c r="AU31" s="332"/>
      <c r="AV31" s="311"/>
      <c r="AW31" s="312"/>
      <c r="AX31" s="312"/>
      <c r="AY31" s="312"/>
      <c r="AZ31" s="312"/>
      <c r="BA31" s="312"/>
      <c r="BB31" s="312"/>
      <c r="BC31" s="332"/>
      <c r="BD31" s="311"/>
      <c r="BE31" s="312"/>
      <c r="BF31" s="312"/>
      <c r="BG31" s="312"/>
      <c r="BH31" s="312"/>
      <c r="BI31" s="312"/>
      <c r="BJ31" s="312"/>
      <c r="BK31" s="332"/>
      <c r="BL31" s="311"/>
      <c r="BM31" s="312"/>
      <c r="BN31" s="312"/>
      <c r="BO31" s="312"/>
      <c r="BP31" s="312"/>
      <c r="BQ31" s="312"/>
      <c r="BR31" s="312"/>
      <c r="BS31" s="332"/>
      <c r="BV31" s="3"/>
    </row>
    <row r="32" spans="1:74" ht="31.2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84" t="s">
        <v>62</v>
      </c>
      <c r="AC32" s="261" t="s">
        <v>256</v>
      </c>
      <c r="AD32" s="281"/>
      <c r="AE32" s="270" t="s">
        <v>1</v>
      </c>
      <c r="AF32" s="311" t="s">
        <v>263</v>
      </c>
      <c r="AG32" s="327"/>
      <c r="AH32" s="312" t="s">
        <v>263</v>
      </c>
      <c r="AI32" s="312" t="s">
        <v>263</v>
      </c>
      <c r="AJ32" s="312"/>
      <c r="AK32" s="312"/>
      <c r="AL32" s="312"/>
      <c r="AM32" s="332"/>
      <c r="AN32" s="311"/>
      <c r="AO32" s="327"/>
      <c r="AP32" s="312"/>
      <c r="AQ32" s="312"/>
      <c r="AR32" s="312">
        <v>4</v>
      </c>
      <c r="AS32" s="312"/>
      <c r="AT32" s="312"/>
      <c r="AU32" s="332"/>
      <c r="AV32" s="311"/>
      <c r="AW32" s="327"/>
      <c r="AX32" s="312">
        <v>4</v>
      </c>
      <c r="AY32" s="312"/>
      <c r="AZ32" s="312"/>
      <c r="BA32" s="312"/>
      <c r="BB32" s="312"/>
      <c r="BC32" s="332"/>
      <c r="BD32" s="311"/>
      <c r="BE32" s="327"/>
      <c r="BF32" s="312"/>
      <c r="BG32" s="312"/>
      <c r="BH32" s="312"/>
      <c r="BI32" s="312"/>
      <c r="BJ32" s="312"/>
      <c r="BK32" s="332"/>
      <c r="BL32" s="311"/>
      <c r="BM32" s="327"/>
      <c r="BN32" s="312"/>
      <c r="BO32" s="312"/>
      <c r="BP32" s="312">
        <v>4</v>
      </c>
      <c r="BQ32" s="312"/>
      <c r="BR32" s="312" t="s">
        <v>263</v>
      </c>
      <c r="BS32" s="332"/>
      <c r="BV32" s="3"/>
    </row>
    <row r="33" spans="1:74" ht="31.2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84" t="s">
        <v>62</v>
      </c>
      <c r="AC33" s="261" t="s">
        <v>256</v>
      </c>
      <c r="AD33" s="281"/>
      <c r="AE33" s="270" t="s">
        <v>88</v>
      </c>
      <c r="AF33" s="311" t="s">
        <v>263</v>
      </c>
      <c r="AG33" s="322"/>
      <c r="AH33" s="312"/>
      <c r="AI33" s="312"/>
      <c r="AJ33" s="312"/>
      <c r="AK33" s="312"/>
      <c r="AL33" s="322"/>
      <c r="AM33" s="332"/>
      <c r="AN33" s="311" t="s">
        <v>263</v>
      </c>
      <c r="AO33" s="322"/>
      <c r="AP33" s="312" t="s">
        <v>263</v>
      </c>
      <c r="AQ33" s="312"/>
      <c r="AR33" s="312"/>
      <c r="AS33" s="312"/>
      <c r="AT33" s="322"/>
      <c r="AU33" s="332"/>
      <c r="AV33" s="311"/>
      <c r="AW33" s="322"/>
      <c r="AX33" s="312"/>
      <c r="AY33" s="312"/>
      <c r="AZ33" s="312"/>
      <c r="BA33" s="312"/>
      <c r="BB33" s="322"/>
      <c r="BC33" s="332"/>
      <c r="BD33" s="311"/>
      <c r="BE33" s="322"/>
      <c r="BF33" s="312"/>
      <c r="BG33" s="312"/>
      <c r="BH33" s="312"/>
      <c r="BI33" s="312"/>
      <c r="BJ33" s="322"/>
      <c r="BK33" s="332"/>
      <c r="BL33" s="311"/>
      <c r="BM33" s="322"/>
      <c r="BN33" s="312"/>
      <c r="BO33" s="312"/>
      <c r="BP33" s="312"/>
      <c r="BQ33" s="312"/>
      <c r="BR33" s="322"/>
      <c r="BS33" s="332"/>
      <c r="BV33" s="3"/>
    </row>
    <row r="34" spans="1:74" ht="31.2" customHeight="1" thickBo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86" t="s">
        <v>63</v>
      </c>
      <c r="AC34" s="262" t="s">
        <v>255</v>
      </c>
      <c r="AD34" s="282"/>
      <c r="AE34" s="271" t="s">
        <v>1</v>
      </c>
      <c r="AF34" s="319"/>
      <c r="AG34" s="320"/>
      <c r="AH34" s="320"/>
      <c r="AI34" s="320"/>
      <c r="AJ34" s="320"/>
      <c r="AK34" s="320"/>
      <c r="AL34" s="320"/>
      <c r="AM34" s="333"/>
      <c r="AN34" s="319"/>
      <c r="AO34" s="320"/>
      <c r="AP34" s="320"/>
      <c r="AQ34" s="320"/>
      <c r="AR34" s="320" t="s">
        <v>263</v>
      </c>
      <c r="AS34" s="320"/>
      <c r="AT34" s="320"/>
      <c r="AU34" s="333"/>
      <c r="AV34" s="319"/>
      <c r="AW34" s="320"/>
      <c r="AX34" s="320"/>
      <c r="AY34" s="320"/>
      <c r="AZ34" s="320"/>
      <c r="BA34" s="320"/>
      <c r="BB34" s="320"/>
      <c r="BC34" s="333"/>
      <c r="BD34" s="319"/>
      <c r="BE34" s="320"/>
      <c r="BF34" s="320"/>
      <c r="BG34" s="320"/>
      <c r="BH34" s="320"/>
      <c r="BI34" s="320"/>
      <c r="BJ34" s="320"/>
      <c r="BK34" s="333"/>
      <c r="BL34" s="319"/>
      <c r="BM34" s="320"/>
      <c r="BN34" s="320"/>
      <c r="BO34" s="320"/>
      <c r="BP34" s="320"/>
      <c r="BQ34" s="320"/>
      <c r="BR34" s="320"/>
      <c r="BS34" s="333"/>
      <c r="BV34" s="3"/>
    </row>
    <row r="35" spans="1:74" ht="31.2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88" t="s">
        <v>147</v>
      </c>
      <c r="AC35" s="260" t="s">
        <v>254</v>
      </c>
      <c r="AD35" s="280"/>
      <c r="AE35" s="265" t="s">
        <v>84</v>
      </c>
      <c r="AF35" s="308"/>
      <c r="AG35" s="309"/>
      <c r="AH35" s="309"/>
      <c r="AI35" s="309"/>
      <c r="AJ35" s="309"/>
      <c r="AK35" s="309"/>
      <c r="AL35" s="309"/>
      <c r="AM35" s="310"/>
      <c r="AN35" s="308">
        <v>4</v>
      </c>
      <c r="AO35" s="309">
        <v>4</v>
      </c>
      <c r="AP35" s="309"/>
      <c r="AQ35" s="309"/>
      <c r="AR35" s="309"/>
      <c r="AS35" s="309"/>
      <c r="AT35" s="309"/>
      <c r="AU35" s="310"/>
      <c r="AV35" s="308" t="s">
        <v>263</v>
      </c>
      <c r="AW35" s="309"/>
      <c r="AX35" s="309"/>
      <c r="AY35" s="309" t="s">
        <v>263</v>
      </c>
      <c r="AZ35" s="309"/>
      <c r="BA35" s="309"/>
      <c r="BB35" s="309"/>
      <c r="BC35" s="310"/>
      <c r="BD35" s="308"/>
      <c r="BE35" s="309"/>
      <c r="BF35" s="309"/>
      <c r="BG35" s="309"/>
      <c r="BH35" s="309"/>
      <c r="BI35" s="309">
        <v>4</v>
      </c>
      <c r="BJ35" s="309">
        <v>4</v>
      </c>
      <c r="BK35" s="310"/>
      <c r="BL35" s="308"/>
      <c r="BM35" s="309"/>
      <c r="BN35" s="309"/>
      <c r="BO35" s="309"/>
      <c r="BP35" s="309"/>
      <c r="BQ35" s="309"/>
      <c r="BR35" s="309"/>
      <c r="BS35" s="310"/>
      <c r="BV35" s="3"/>
    </row>
    <row r="36" spans="1:74" ht="31.2" customHeight="1" thickBo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86" t="s">
        <v>64</v>
      </c>
      <c r="AC36" s="262" t="s">
        <v>151</v>
      </c>
      <c r="AD36" s="282"/>
      <c r="AE36" s="271" t="s">
        <v>6</v>
      </c>
      <c r="AF36" s="319"/>
      <c r="AG36" s="320"/>
      <c r="AH36" s="320"/>
      <c r="AI36" s="320"/>
      <c r="AJ36" s="320"/>
      <c r="AK36" s="320"/>
      <c r="AL36" s="320"/>
      <c r="AM36" s="323"/>
      <c r="AN36" s="319">
        <v>4</v>
      </c>
      <c r="AO36" s="320"/>
      <c r="AP36" s="320"/>
      <c r="AQ36" s="320"/>
      <c r="AR36" s="320"/>
      <c r="AS36" s="320"/>
      <c r="AT36" s="320"/>
      <c r="AU36" s="323"/>
      <c r="AV36" s="319" t="s">
        <v>263</v>
      </c>
      <c r="AW36" s="320"/>
      <c r="AX36" s="320"/>
      <c r="AY36" s="320"/>
      <c r="AZ36" s="320"/>
      <c r="BA36" s="320"/>
      <c r="BB36" s="320"/>
      <c r="BC36" s="323"/>
      <c r="BD36" s="319"/>
      <c r="BE36" s="320"/>
      <c r="BF36" s="320"/>
      <c r="BG36" s="320" t="s">
        <v>263</v>
      </c>
      <c r="BH36" s="320" t="s">
        <v>263</v>
      </c>
      <c r="BI36" s="320"/>
      <c r="BJ36" s="320" t="s">
        <v>263</v>
      </c>
      <c r="BK36" s="323"/>
      <c r="BL36" s="319"/>
      <c r="BM36" s="320">
        <v>4</v>
      </c>
      <c r="BN36" s="320"/>
      <c r="BO36" s="320"/>
      <c r="BP36" s="320"/>
      <c r="BQ36" s="320"/>
      <c r="BR36" s="320"/>
      <c r="BS36" s="323"/>
      <c r="BV36" s="3"/>
    </row>
    <row r="37" spans="1:74" ht="31.2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83" t="s">
        <v>65</v>
      </c>
      <c r="AC37" s="260" t="s">
        <v>0</v>
      </c>
      <c r="AD37" s="280"/>
      <c r="AE37" s="272" t="s">
        <v>0</v>
      </c>
      <c r="AF37" s="308"/>
      <c r="AG37" s="309"/>
      <c r="AH37" s="309"/>
      <c r="AI37" s="309"/>
      <c r="AJ37" s="309"/>
      <c r="AK37" s="309"/>
      <c r="AL37" s="309"/>
      <c r="AM37" s="310"/>
      <c r="AN37" s="308">
        <v>4</v>
      </c>
      <c r="AO37" s="309">
        <v>4</v>
      </c>
      <c r="AP37" s="309"/>
      <c r="AQ37" s="309"/>
      <c r="AR37" s="309"/>
      <c r="AS37" s="309"/>
      <c r="AT37" s="309"/>
      <c r="AU37" s="310"/>
      <c r="AV37" s="308"/>
      <c r="AW37" s="309"/>
      <c r="AX37" s="309"/>
      <c r="AY37" s="309"/>
      <c r="AZ37" s="309"/>
      <c r="BA37" s="309"/>
      <c r="BB37" s="309"/>
      <c r="BC37" s="310"/>
      <c r="BD37" s="308"/>
      <c r="BE37" s="309"/>
      <c r="BF37" s="309"/>
      <c r="BG37" s="309"/>
      <c r="BH37" s="309"/>
      <c r="BI37" s="309">
        <v>4</v>
      </c>
      <c r="BJ37" s="309">
        <v>4</v>
      </c>
      <c r="BK37" s="310"/>
      <c r="BL37" s="308"/>
      <c r="BM37" s="309"/>
      <c r="BN37" s="309"/>
      <c r="BO37" s="309"/>
      <c r="BP37" s="309"/>
      <c r="BQ37" s="309"/>
      <c r="BR37" s="309"/>
      <c r="BS37" s="310"/>
      <c r="BV37" s="3"/>
    </row>
    <row r="38" spans="1:74" ht="31.2" customHeight="1" thickBo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85" t="s">
        <v>66</v>
      </c>
      <c r="AC38" s="262" t="s">
        <v>0</v>
      </c>
      <c r="AD38" s="282"/>
      <c r="AE38" s="263" t="s">
        <v>0</v>
      </c>
      <c r="AF38" s="319"/>
      <c r="AG38" s="320"/>
      <c r="AH38" s="320"/>
      <c r="AI38" s="320"/>
      <c r="AJ38" s="320"/>
      <c r="AK38" s="320"/>
      <c r="AL38" s="320"/>
      <c r="AM38" s="323"/>
      <c r="AN38" s="319" t="s">
        <v>263</v>
      </c>
      <c r="AO38" s="320" t="s">
        <v>263</v>
      </c>
      <c r="AP38" s="320"/>
      <c r="AQ38" s="320"/>
      <c r="AR38" s="320"/>
      <c r="AS38" s="320"/>
      <c r="AT38" s="320"/>
      <c r="AU38" s="323"/>
      <c r="AV38" s="319"/>
      <c r="AW38" s="320"/>
      <c r="AX38" s="320"/>
      <c r="AY38" s="320"/>
      <c r="AZ38" s="320"/>
      <c r="BA38" s="320"/>
      <c r="BB38" s="320"/>
      <c r="BC38" s="323"/>
      <c r="BD38" s="319"/>
      <c r="BE38" s="320"/>
      <c r="BF38" s="320"/>
      <c r="BG38" s="320"/>
      <c r="BH38" s="320"/>
      <c r="BI38" s="320"/>
      <c r="BJ38" s="320"/>
      <c r="BK38" s="323"/>
      <c r="BL38" s="319"/>
      <c r="BM38" s="320"/>
      <c r="BN38" s="320"/>
      <c r="BO38" s="320"/>
      <c r="BP38" s="320"/>
      <c r="BQ38" s="320"/>
      <c r="BR38" s="320"/>
      <c r="BS38" s="323"/>
      <c r="BV38" s="3"/>
    </row>
    <row r="39" spans="1:74" ht="31.2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83" t="s">
        <v>66</v>
      </c>
      <c r="AC39" s="260" t="s">
        <v>0</v>
      </c>
      <c r="AD39" s="280"/>
      <c r="AE39" s="272" t="s">
        <v>67</v>
      </c>
      <c r="AF39" s="308"/>
      <c r="AG39" s="309"/>
      <c r="AH39" s="309"/>
      <c r="AI39" s="309"/>
      <c r="AJ39" s="309"/>
      <c r="AK39" s="309"/>
      <c r="AL39" s="309"/>
      <c r="AM39" s="310"/>
      <c r="AN39" s="308"/>
      <c r="AO39" s="309"/>
      <c r="AP39" s="309"/>
      <c r="AQ39" s="309"/>
      <c r="AR39" s="309"/>
      <c r="AS39" s="309"/>
      <c r="AT39" s="309"/>
      <c r="AU39" s="310"/>
      <c r="AV39" s="308"/>
      <c r="AW39" s="309"/>
      <c r="AX39" s="309"/>
      <c r="AY39" s="309"/>
      <c r="AZ39" s="309"/>
      <c r="BA39" s="309"/>
      <c r="BB39" s="309"/>
      <c r="BC39" s="310"/>
      <c r="BD39" s="308"/>
      <c r="BE39" s="309"/>
      <c r="BF39" s="309"/>
      <c r="BG39" s="309"/>
      <c r="BH39" s="309"/>
      <c r="BI39" s="309"/>
      <c r="BJ39" s="309"/>
      <c r="BK39" s="310"/>
      <c r="BL39" s="308"/>
      <c r="BM39" s="309"/>
      <c r="BN39" s="309"/>
      <c r="BO39" s="309"/>
      <c r="BP39" s="309"/>
      <c r="BQ39" s="309"/>
      <c r="BR39" s="309"/>
      <c r="BS39" s="310"/>
      <c r="BV39" s="3"/>
    </row>
    <row r="40" spans="1:74" ht="31.2" customHeight="1" thickBo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86" t="s">
        <v>342</v>
      </c>
      <c r="AC40" s="262" t="s">
        <v>148</v>
      </c>
      <c r="AD40" s="282"/>
      <c r="AE40" s="271" t="s">
        <v>343</v>
      </c>
      <c r="AF40" s="319"/>
      <c r="AG40" s="320"/>
      <c r="AH40" s="320"/>
      <c r="AI40" s="320"/>
      <c r="AJ40" s="320"/>
      <c r="AK40" s="320"/>
      <c r="AL40" s="320"/>
      <c r="AM40" s="323"/>
      <c r="AN40" s="319"/>
      <c r="AO40" s="320"/>
      <c r="AP40" s="320"/>
      <c r="AQ40" s="320"/>
      <c r="AR40" s="320"/>
      <c r="AS40" s="320"/>
      <c r="AT40" s="320"/>
      <c r="AU40" s="323"/>
      <c r="AV40" s="319"/>
      <c r="AW40" s="320"/>
      <c r="AX40" s="320"/>
      <c r="AY40" s="320"/>
      <c r="AZ40" s="320"/>
      <c r="BA40" s="320"/>
      <c r="BB40" s="320"/>
      <c r="BC40" s="323"/>
      <c r="BD40" s="319"/>
      <c r="BE40" s="320"/>
      <c r="BF40" s="320"/>
      <c r="BG40" s="320"/>
      <c r="BH40" s="320"/>
      <c r="BI40" s="320"/>
      <c r="BJ40" s="320"/>
      <c r="BK40" s="323"/>
      <c r="BL40" s="319"/>
      <c r="BM40" s="320"/>
      <c r="BN40" s="320"/>
      <c r="BO40" s="320"/>
      <c r="BP40" s="320"/>
      <c r="BQ40" s="320"/>
      <c r="BR40" s="320"/>
      <c r="BS40" s="323"/>
      <c r="BV40" s="3"/>
    </row>
    <row r="41" spans="1:74" ht="31.2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88" t="s">
        <v>68</v>
      </c>
      <c r="AC41" s="260" t="s">
        <v>69</v>
      </c>
      <c r="AD41" s="280"/>
      <c r="AE41" s="265" t="s">
        <v>90</v>
      </c>
      <c r="AF41" s="308"/>
      <c r="AG41" s="309"/>
      <c r="AH41" s="309"/>
      <c r="AI41" s="309"/>
      <c r="AJ41" s="325"/>
      <c r="AK41" s="309">
        <v>4</v>
      </c>
      <c r="AL41" s="309">
        <v>4</v>
      </c>
      <c r="AM41" s="310"/>
      <c r="AN41" s="308"/>
      <c r="AO41" s="309"/>
      <c r="AP41" s="309"/>
      <c r="AQ41" s="309"/>
      <c r="AR41" s="309" t="s">
        <v>263</v>
      </c>
      <c r="AS41" s="309">
        <v>4</v>
      </c>
      <c r="AT41" s="309">
        <v>4</v>
      </c>
      <c r="AU41" s="310"/>
      <c r="AV41" s="308"/>
      <c r="AW41" s="309"/>
      <c r="AX41" s="309"/>
      <c r="AY41" s="309" t="s">
        <v>263</v>
      </c>
      <c r="AZ41" s="325"/>
      <c r="BA41" s="309"/>
      <c r="BB41" s="309"/>
      <c r="BC41" s="310"/>
      <c r="BD41" s="308"/>
      <c r="BE41" s="309"/>
      <c r="BF41" s="325"/>
      <c r="BG41" s="309"/>
      <c r="BH41" s="325"/>
      <c r="BI41" s="309"/>
      <c r="BJ41" s="309">
        <v>4</v>
      </c>
      <c r="BK41" s="310"/>
      <c r="BL41" s="308"/>
      <c r="BM41" s="309">
        <v>4</v>
      </c>
      <c r="BN41" s="309"/>
      <c r="BO41" s="309"/>
      <c r="BP41" s="325"/>
      <c r="BQ41" s="309"/>
      <c r="BR41" s="309"/>
      <c r="BS41" s="310"/>
      <c r="BV41" s="3"/>
    </row>
    <row r="42" spans="1:74" ht="39" customHeight="1" thickBo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86" t="s">
        <v>261</v>
      </c>
      <c r="AC42" s="262" t="s">
        <v>69</v>
      </c>
      <c r="AD42" s="282"/>
      <c r="AE42" s="271" t="s">
        <v>90</v>
      </c>
      <c r="AF42" s="319"/>
      <c r="AG42" s="320"/>
      <c r="AH42" s="320"/>
      <c r="AI42" s="320"/>
      <c r="AJ42" s="328"/>
      <c r="AK42" s="320">
        <v>4</v>
      </c>
      <c r="AL42" s="320">
        <v>4</v>
      </c>
      <c r="AM42" s="323"/>
      <c r="AN42" s="319"/>
      <c r="AO42" s="320"/>
      <c r="AP42" s="320"/>
      <c r="AQ42" s="320"/>
      <c r="AR42" s="320" t="s">
        <v>263</v>
      </c>
      <c r="AS42" s="320">
        <v>4</v>
      </c>
      <c r="AT42" s="320">
        <v>4</v>
      </c>
      <c r="AU42" s="323"/>
      <c r="AV42" s="319"/>
      <c r="AW42" s="320"/>
      <c r="AX42" s="320"/>
      <c r="AY42" s="320" t="s">
        <v>263</v>
      </c>
      <c r="AZ42" s="328"/>
      <c r="BA42" s="320"/>
      <c r="BB42" s="320"/>
      <c r="BC42" s="323"/>
      <c r="BD42" s="319"/>
      <c r="BE42" s="320"/>
      <c r="BF42" s="328"/>
      <c r="BG42" s="320"/>
      <c r="BH42" s="328"/>
      <c r="BI42" s="320"/>
      <c r="BJ42" s="320">
        <v>4</v>
      </c>
      <c r="BK42" s="323"/>
      <c r="BL42" s="319"/>
      <c r="BM42" s="320">
        <v>4</v>
      </c>
      <c r="BN42" s="320"/>
      <c r="BO42" s="320"/>
      <c r="BP42" s="328"/>
      <c r="BQ42" s="320"/>
      <c r="BR42" s="320"/>
      <c r="BS42" s="323"/>
      <c r="BV42" s="3"/>
    </row>
    <row r="43" spans="1:74" ht="42" customHeight="1" thickBo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89" t="s">
        <v>70</v>
      </c>
      <c r="AC43" s="269" t="s">
        <v>259</v>
      </c>
      <c r="AD43" s="283"/>
      <c r="AE43" s="266" t="s">
        <v>71</v>
      </c>
      <c r="AF43" s="334">
        <v>4</v>
      </c>
      <c r="AG43" s="335"/>
      <c r="AH43" s="335">
        <v>4</v>
      </c>
      <c r="AI43" s="335"/>
      <c r="AJ43" s="335"/>
      <c r="AK43" s="335"/>
      <c r="AL43" s="335"/>
      <c r="AM43" s="336"/>
      <c r="AN43" s="334"/>
      <c r="AO43" s="335"/>
      <c r="AP43" s="335"/>
      <c r="AQ43" s="335"/>
      <c r="AR43" s="335"/>
      <c r="AS43" s="335"/>
      <c r="AT43" s="335"/>
      <c r="AU43" s="336"/>
      <c r="AV43" s="334"/>
      <c r="AW43" s="335"/>
      <c r="AX43" s="335"/>
      <c r="AY43" s="335"/>
      <c r="AZ43" s="335"/>
      <c r="BA43" s="335"/>
      <c r="BB43" s="335"/>
      <c r="BC43" s="336"/>
      <c r="BD43" s="334"/>
      <c r="BE43" s="335"/>
      <c r="BF43" s="335"/>
      <c r="BG43" s="335"/>
      <c r="BH43" s="335"/>
      <c r="BI43" s="335"/>
      <c r="BJ43" s="335"/>
      <c r="BK43" s="336"/>
      <c r="BL43" s="334"/>
      <c r="BM43" s="335"/>
      <c r="BN43" s="335"/>
      <c r="BO43" s="335"/>
      <c r="BP43" s="335"/>
      <c r="BQ43" s="335"/>
      <c r="BR43" s="335"/>
      <c r="BS43" s="336"/>
      <c r="BV43" s="3"/>
    </row>
    <row r="44" spans="1:74" ht="31.2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90"/>
      <c r="AC44" s="8"/>
      <c r="AD44" s="284"/>
      <c r="AE44" s="290" t="s">
        <v>226</v>
      </c>
      <c r="AF44" s="356" t="s">
        <v>225</v>
      </c>
      <c r="AG44" s="357"/>
      <c r="AH44" s="357"/>
      <c r="AI44" s="357"/>
      <c r="AJ44" s="357"/>
      <c r="AK44" s="357"/>
      <c r="AL44" s="357"/>
      <c r="AM44" s="358"/>
      <c r="AN44" s="356" t="s">
        <v>10</v>
      </c>
      <c r="AO44" s="357"/>
      <c r="AP44" s="357"/>
      <c r="AQ44" s="357"/>
      <c r="AR44" s="357"/>
      <c r="AS44" s="357"/>
      <c r="AT44" s="357"/>
      <c r="AU44" s="358"/>
      <c r="AV44" s="357"/>
      <c r="AW44" s="357"/>
      <c r="AX44" s="357"/>
      <c r="AY44" s="356" t="s">
        <v>11</v>
      </c>
      <c r="AZ44" s="357"/>
      <c r="BA44" s="357"/>
      <c r="BB44" s="357"/>
      <c r="BC44" s="358"/>
      <c r="BD44" s="357"/>
      <c r="BE44" s="357"/>
      <c r="BF44" s="357"/>
      <c r="BG44" s="357"/>
      <c r="BH44" s="357"/>
      <c r="BI44" s="357"/>
      <c r="BJ44" s="356" t="s">
        <v>12</v>
      </c>
      <c r="BK44" s="358"/>
      <c r="BL44" s="356" t="s">
        <v>13</v>
      </c>
      <c r="BM44" s="357"/>
      <c r="BN44" s="357"/>
      <c r="BO44" s="357"/>
      <c r="BP44" s="357"/>
      <c r="BQ44" s="357"/>
      <c r="BR44" s="357"/>
      <c r="BS44" s="358"/>
      <c r="BV44" s="3"/>
    </row>
    <row r="45" spans="1:74" ht="31.2" customHeight="1" thickBo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90"/>
      <c r="AC45" s="8"/>
      <c r="AD45" s="285"/>
      <c r="AE45" s="291" t="s">
        <v>138</v>
      </c>
      <c r="AF45" s="337">
        <v>1</v>
      </c>
      <c r="AG45" s="316">
        <v>2</v>
      </c>
      <c r="AH45" s="316">
        <v>3</v>
      </c>
      <c r="AI45" s="316">
        <v>4</v>
      </c>
      <c r="AJ45" s="316">
        <v>5</v>
      </c>
      <c r="AK45" s="316">
        <v>6</v>
      </c>
      <c r="AL45" s="316">
        <v>7</v>
      </c>
      <c r="AM45" s="318">
        <v>8</v>
      </c>
      <c r="AN45" s="337">
        <v>1</v>
      </c>
      <c r="AO45" s="316">
        <v>2</v>
      </c>
      <c r="AP45" s="316">
        <v>3</v>
      </c>
      <c r="AQ45" s="316">
        <v>4</v>
      </c>
      <c r="AR45" s="316">
        <v>2</v>
      </c>
      <c r="AS45" s="316">
        <v>6</v>
      </c>
      <c r="AT45" s="316">
        <v>7</v>
      </c>
      <c r="AU45" s="318">
        <v>8</v>
      </c>
      <c r="AV45" s="316">
        <v>4</v>
      </c>
      <c r="AW45" s="316">
        <v>5</v>
      </c>
      <c r="AX45" s="316">
        <v>3</v>
      </c>
      <c r="AY45" s="337">
        <v>1</v>
      </c>
      <c r="AZ45" s="316">
        <v>5</v>
      </c>
      <c r="BA45" s="316">
        <v>6</v>
      </c>
      <c r="BB45" s="316">
        <v>7</v>
      </c>
      <c r="BC45" s="318">
        <v>8</v>
      </c>
      <c r="BD45" s="316">
        <v>6</v>
      </c>
      <c r="BE45" s="316">
        <v>3</v>
      </c>
      <c r="BF45" s="316">
        <v>5</v>
      </c>
      <c r="BG45" s="316">
        <v>3</v>
      </c>
      <c r="BH45" s="316">
        <v>4</v>
      </c>
      <c r="BI45" s="316">
        <v>2</v>
      </c>
      <c r="BJ45" s="337">
        <v>1</v>
      </c>
      <c r="BK45" s="318">
        <v>8</v>
      </c>
      <c r="BL45" s="337">
        <v>1</v>
      </c>
      <c r="BM45" s="316">
        <v>2</v>
      </c>
      <c r="BN45" s="316">
        <v>5</v>
      </c>
      <c r="BO45" s="316">
        <v>4</v>
      </c>
      <c r="BP45" s="316">
        <v>6</v>
      </c>
      <c r="BQ45" s="316">
        <v>7</v>
      </c>
      <c r="BR45" s="316">
        <v>7</v>
      </c>
      <c r="BS45" s="318">
        <v>8</v>
      </c>
      <c r="BV45" s="3"/>
    </row>
    <row r="46" spans="1:74" ht="31.2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90"/>
      <c r="AC46" s="8"/>
      <c r="AD46" s="285">
        <v>1</v>
      </c>
      <c r="AE46" s="292" t="s">
        <v>265</v>
      </c>
      <c r="AF46" s="338" t="s">
        <v>390</v>
      </c>
      <c r="AG46" s="325" t="s">
        <v>390</v>
      </c>
      <c r="AH46" s="325" t="s">
        <v>18</v>
      </c>
      <c r="AI46" s="325" t="s">
        <v>336</v>
      </c>
      <c r="AJ46" s="325" t="s">
        <v>336</v>
      </c>
      <c r="AK46" s="325"/>
      <c r="AL46" s="325"/>
      <c r="AM46" s="349"/>
      <c r="AN46" s="338"/>
      <c r="AO46" s="325" t="s">
        <v>140</v>
      </c>
      <c r="AP46" s="325" t="s">
        <v>390</v>
      </c>
      <c r="AQ46" s="325" t="s">
        <v>390</v>
      </c>
      <c r="AR46" s="325" t="s">
        <v>230</v>
      </c>
      <c r="AS46" s="325" t="s">
        <v>339</v>
      </c>
      <c r="AT46" s="325" t="s">
        <v>339</v>
      </c>
      <c r="AU46" s="349"/>
      <c r="AV46" s="338"/>
      <c r="AW46" s="325" t="s">
        <v>336</v>
      </c>
      <c r="AX46" s="325" t="s">
        <v>230</v>
      </c>
      <c r="AY46" s="325" t="s">
        <v>390</v>
      </c>
      <c r="AZ46" s="325" t="s">
        <v>140</v>
      </c>
      <c r="BA46" s="325" t="s">
        <v>140</v>
      </c>
      <c r="BB46" s="325"/>
      <c r="BC46" s="349"/>
      <c r="BD46" s="338" t="s">
        <v>242</v>
      </c>
      <c r="BE46" s="325" t="s">
        <v>242</v>
      </c>
      <c r="BF46" s="325" t="s">
        <v>336</v>
      </c>
      <c r="BG46" s="325" t="s">
        <v>390</v>
      </c>
      <c r="BH46" s="325" t="s">
        <v>390</v>
      </c>
      <c r="BI46" s="325" t="s">
        <v>232</v>
      </c>
      <c r="BJ46" s="325" t="s">
        <v>232</v>
      </c>
      <c r="BK46" s="349"/>
      <c r="BL46" s="338" t="s">
        <v>140</v>
      </c>
      <c r="BM46" s="325" t="s">
        <v>339</v>
      </c>
      <c r="BN46" s="325" t="s">
        <v>336</v>
      </c>
      <c r="BO46" s="325" t="s">
        <v>336</v>
      </c>
      <c r="BP46" s="325" t="s">
        <v>230</v>
      </c>
      <c r="BQ46" s="325" t="s">
        <v>242</v>
      </c>
      <c r="BR46" s="325"/>
      <c r="BS46" s="349"/>
      <c r="BT46" s="3">
        <f>COUNTA(AF46:BS46)</f>
        <v>29</v>
      </c>
      <c r="BV46" s="3"/>
    </row>
    <row r="47" spans="1:74" ht="31.2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90"/>
      <c r="AC47" s="8"/>
      <c r="AD47" s="285">
        <v>2</v>
      </c>
      <c r="AE47" s="292" t="s">
        <v>267</v>
      </c>
      <c r="AF47" s="329"/>
      <c r="AG47" s="327" t="s">
        <v>20</v>
      </c>
      <c r="AH47" s="339" t="s">
        <v>19</v>
      </c>
      <c r="AI47" s="327" t="s">
        <v>14</v>
      </c>
      <c r="AJ47" s="327" t="s">
        <v>14</v>
      </c>
      <c r="AK47" s="327" t="s">
        <v>340</v>
      </c>
      <c r="AL47" s="327" t="s">
        <v>340</v>
      </c>
      <c r="AM47" s="350"/>
      <c r="AN47" s="329"/>
      <c r="AO47" s="327" t="s">
        <v>140</v>
      </c>
      <c r="AP47" s="339" t="s">
        <v>20</v>
      </c>
      <c r="AQ47" s="327" t="s">
        <v>20</v>
      </c>
      <c r="AR47" s="339" t="s">
        <v>236</v>
      </c>
      <c r="AS47" s="327" t="s">
        <v>349</v>
      </c>
      <c r="AT47" s="327"/>
      <c r="AU47" s="350"/>
      <c r="AV47" s="329" t="s">
        <v>18</v>
      </c>
      <c r="AW47" s="327"/>
      <c r="AX47" s="339" t="s">
        <v>236</v>
      </c>
      <c r="AY47" s="327"/>
      <c r="AZ47" s="327" t="s">
        <v>140</v>
      </c>
      <c r="BA47" s="327" t="s">
        <v>140</v>
      </c>
      <c r="BB47" s="327"/>
      <c r="BC47" s="350"/>
      <c r="BD47" s="329" t="s">
        <v>242</v>
      </c>
      <c r="BE47" s="327" t="s">
        <v>242</v>
      </c>
      <c r="BF47" s="327" t="s">
        <v>14</v>
      </c>
      <c r="BG47" s="327" t="s">
        <v>20</v>
      </c>
      <c r="BH47" s="327" t="s">
        <v>20</v>
      </c>
      <c r="BI47" s="327" t="s">
        <v>232</v>
      </c>
      <c r="BJ47" s="327" t="s">
        <v>232</v>
      </c>
      <c r="BK47" s="350"/>
      <c r="BL47" s="329" t="s">
        <v>140</v>
      </c>
      <c r="BM47" s="327" t="s">
        <v>340</v>
      </c>
      <c r="BN47" s="339" t="s">
        <v>14</v>
      </c>
      <c r="BO47" s="327"/>
      <c r="BP47" s="327" t="s">
        <v>236</v>
      </c>
      <c r="BQ47" s="327" t="s">
        <v>242</v>
      </c>
      <c r="BR47" s="327"/>
      <c r="BS47" s="350"/>
      <c r="BT47" s="3">
        <f t="shared" ref="BT47:BT110" si="0">COUNTA(AF47:BS47)</f>
        <v>27</v>
      </c>
      <c r="BV47" s="3"/>
    </row>
    <row r="48" spans="1:74" ht="31.2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90"/>
      <c r="AC48" s="8"/>
      <c r="AD48" s="285">
        <v>3</v>
      </c>
      <c r="AE48" s="292" t="s">
        <v>268</v>
      </c>
      <c r="AF48" s="329" t="s">
        <v>390</v>
      </c>
      <c r="AG48" s="327" t="s">
        <v>390</v>
      </c>
      <c r="AH48" s="327" t="s">
        <v>337</v>
      </c>
      <c r="AI48" s="327" t="s">
        <v>336</v>
      </c>
      <c r="AJ48" s="327" t="s">
        <v>336</v>
      </c>
      <c r="AK48" s="327"/>
      <c r="AL48" s="327"/>
      <c r="AM48" s="350"/>
      <c r="AN48" s="329" t="s">
        <v>232</v>
      </c>
      <c r="AO48" s="327" t="s">
        <v>232</v>
      </c>
      <c r="AP48" s="327" t="s">
        <v>390</v>
      </c>
      <c r="AQ48" s="327" t="s">
        <v>390</v>
      </c>
      <c r="AR48" s="327" t="s">
        <v>140</v>
      </c>
      <c r="AS48" s="327" t="s">
        <v>339</v>
      </c>
      <c r="AT48" s="327" t="s">
        <v>339</v>
      </c>
      <c r="AU48" s="350"/>
      <c r="AV48" s="329" t="s">
        <v>18</v>
      </c>
      <c r="AW48" s="327" t="s">
        <v>336</v>
      </c>
      <c r="AX48" s="327" t="s">
        <v>140</v>
      </c>
      <c r="AY48" s="327" t="s">
        <v>390</v>
      </c>
      <c r="AZ48" s="327" t="s">
        <v>236</v>
      </c>
      <c r="BA48" s="327" t="s">
        <v>236</v>
      </c>
      <c r="BB48" s="327"/>
      <c r="BC48" s="350"/>
      <c r="BD48" s="329" t="s">
        <v>337</v>
      </c>
      <c r="BE48" s="327" t="s">
        <v>337</v>
      </c>
      <c r="BF48" s="327" t="s">
        <v>336</v>
      </c>
      <c r="BG48" s="327" t="s">
        <v>390</v>
      </c>
      <c r="BH48" s="327" t="s">
        <v>390</v>
      </c>
      <c r="BI48" s="327" t="s">
        <v>140</v>
      </c>
      <c r="BJ48" s="327"/>
      <c r="BK48" s="350"/>
      <c r="BL48" s="329" t="s">
        <v>236</v>
      </c>
      <c r="BM48" s="327" t="s">
        <v>339</v>
      </c>
      <c r="BN48" s="327" t="s">
        <v>336</v>
      </c>
      <c r="BO48" s="327" t="s">
        <v>336</v>
      </c>
      <c r="BP48" s="327" t="s">
        <v>140</v>
      </c>
      <c r="BQ48" s="327" t="s">
        <v>337</v>
      </c>
      <c r="BR48" s="327"/>
      <c r="BS48" s="350"/>
      <c r="BT48" s="3">
        <f t="shared" si="0"/>
        <v>30</v>
      </c>
      <c r="BV48" s="3"/>
    </row>
    <row r="49" spans="1:74" ht="31.2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90"/>
      <c r="AC49" s="8"/>
      <c r="AD49" s="285">
        <v>4</v>
      </c>
      <c r="AE49" s="292" t="s">
        <v>269</v>
      </c>
      <c r="AF49" s="329" t="s">
        <v>390</v>
      </c>
      <c r="AG49" s="327" t="s">
        <v>390</v>
      </c>
      <c r="AH49" s="327"/>
      <c r="AI49" s="327" t="s">
        <v>336</v>
      </c>
      <c r="AJ49" s="327" t="s">
        <v>336</v>
      </c>
      <c r="AK49" s="327" t="s">
        <v>339</v>
      </c>
      <c r="AL49" s="327" t="s">
        <v>339</v>
      </c>
      <c r="AM49" s="350"/>
      <c r="AN49" s="329"/>
      <c r="AO49" s="327" t="s">
        <v>140</v>
      </c>
      <c r="AP49" s="327" t="s">
        <v>390</v>
      </c>
      <c r="AQ49" s="327" t="s">
        <v>390</v>
      </c>
      <c r="AR49" s="327" t="s">
        <v>236</v>
      </c>
      <c r="AS49" s="327" t="s">
        <v>237</v>
      </c>
      <c r="AT49" s="327" t="s">
        <v>237</v>
      </c>
      <c r="AU49" s="350"/>
      <c r="AV49" s="329" t="s">
        <v>18</v>
      </c>
      <c r="AW49" s="327" t="s">
        <v>336</v>
      </c>
      <c r="AX49" s="327" t="s">
        <v>236</v>
      </c>
      <c r="AY49" s="327" t="s">
        <v>390</v>
      </c>
      <c r="AZ49" s="327" t="s">
        <v>140</v>
      </c>
      <c r="BA49" s="327" t="s">
        <v>140</v>
      </c>
      <c r="BB49" s="327"/>
      <c r="BC49" s="350"/>
      <c r="BD49" s="329"/>
      <c r="BE49" s="327"/>
      <c r="BF49" s="327" t="s">
        <v>336</v>
      </c>
      <c r="BG49" s="327" t="s">
        <v>390</v>
      </c>
      <c r="BH49" s="327" t="s">
        <v>390</v>
      </c>
      <c r="BI49" s="327" t="s">
        <v>232</v>
      </c>
      <c r="BJ49" s="327" t="s">
        <v>339</v>
      </c>
      <c r="BK49" s="350"/>
      <c r="BL49" s="329" t="s">
        <v>140</v>
      </c>
      <c r="BM49" s="327" t="s">
        <v>237</v>
      </c>
      <c r="BN49" s="327" t="s">
        <v>336</v>
      </c>
      <c r="BO49" s="327" t="s">
        <v>336</v>
      </c>
      <c r="BP49" s="327" t="s">
        <v>236</v>
      </c>
      <c r="BQ49" s="327"/>
      <c r="BR49" s="327"/>
      <c r="BS49" s="350"/>
      <c r="BT49" s="3">
        <f t="shared" si="0"/>
        <v>28</v>
      </c>
      <c r="BV49" s="3"/>
    </row>
    <row r="50" spans="1:74" ht="31.2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90"/>
      <c r="AC50" s="8"/>
      <c r="AD50" s="285">
        <v>5</v>
      </c>
      <c r="AE50" s="292" t="s">
        <v>271</v>
      </c>
      <c r="AF50" s="329" t="s">
        <v>390</v>
      </c>
      <c r="AG50" s="327" t="s">
        <v>390</v>
      </c>
      <c r="AH50" s="327" t="s">
        <v>18</v>
      </c>
      <c r="AI50" s="327" t="s">
        <v>336</v>
      </c>
      <c r="AJ50" s="327" t="s">
        <v>336</v>
      </c>
      <c r="AK50" s="327" t="s">
        <v>340</v>
      </c>
      <c r="AL50" s="327" t="s">
        <v>340</v>
      </c>
      <c r="AM50" s="350"/>
      <c r="AN50" s="329"/>
      <c r="AO50" s="327" t="s">
        <v>140</v>
      </c>
      <c r="AP50" s="327" t="s">
        <v>390</v>
      </c>
      <c r="AQ50" s="327" t="s">
        <v>390</v>
      </c>
      <c r="AR50" s="327" t="s">
        <v>236</v>
      </c>
      <c r="AS50" s="327" t="s">
        <v>237</v>
      </c>
      <c r="AT50" s="327" t="s">
        <v>237</v>
      </c>
      <c r="AU50" s="350"/>
      <c r="AV50" s="329"/>
      <c r="AW50" s="327" t="s">
        <v>336</v>
      </c>
      <c r="AX50" s="327" t="s">
        <v>236</v>
      </c>
      <c r="AY50" s="327" t="s">
        <v>390</v>
      </c>
      <c r="AZ50" s="327" t="s">
        <v>140</v>
      </c>
      <c r="BA50" s="327" t="s">
        <v>140</v>
      </c>
      <c r="BB50" s="327"/>
      <c r="BC50" s="350"/>
      <c r="BD50" s="329"/>
      <c r="BE50" s="327"/>
      <c r="BF50" s="327" t="s">
        <v>336</v>
      </c>
      <c r="BG50" s="327" t="s">
        <v>390</v>
      </c>
      <c r="BH50" s="327" t="s">
        <v>390</v>
      </c>
      <c r="BI50" s="327" t="s">
        <v>232</v>
      </c>
      <c r="BJ50" s="327" t="s">
        <v>232</v>
      </c>
      <c r="BK50" s="350"/>
      <c r="BL50" s="329" t="s">
        <v>140</v>
      </c>
      <c r="BM50" s="327" t="s">
        <v>237</v>
      </c>
      <c r="BN50" s="327" t="s">
        <v>336</v>
      </c>
      <c r="BO50" s="327" t="s">
        <v>336</v>
      </c>
      <c r="BP50" s="327" t="s">
        <v>236</v>
      </c>
      <c r="BQ50" s="327"/>
      <c r="BR50" s="327"/>
      <c r="BS50" s="350"/>
      <c r="BT50" s="3">
        <f t="shared" si="0"/>
        <v>28</v>
      </c>
      <c r="BV50" s="3"/>
    </row>
    <row r="51" spans="1:74" ht="31.2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90"/>
      <c r="AC51" s="8"/>
      <c r="AD51" s="285">
        <v>6</v>
      </c>
      <c r="AE51" s="292" t="s">
        <v>272</v>
      </c>
      <c r="AF51" s="329"/>
      <c r="AG51" s="327" t="s">
        <v>336</v>
      </c>
      <c r="AH51" s="327" t="s">
        <v>337</v>
      </c>
      <c r="AI51" s="327" t="s">
        <v>14</v>
      </c>
      <c r="AJ51" s="327" t="s">
        <v>14</v>
      </c>
      <c r="AK51" s="327" t="s">
        <v>339</v>
      </c>
      <c r="AL51" s="327" t="s">
        <v>339</v>
      </c>
      <c r="AM51" s="350"/>
      <c r="AN51" s="329"/>
      <c r="AO51" s="327" t="s">
        <v>140</v>
      </c>
      <c r="AP51" s="327" t="s">
        <v>336</v>
      </c>
      <c r="AQ51" s="327" t="s">
        <v>336</v>
      </c>
      <c r="AR51" s="327" t="s">
        <v>236</v>
      </c>
      <c r="AS51" s="327" t="s">
        <v>349</v>
      </c>
      <c r="AT51" s="327"/>
      <c r="AU51" s="350"/>
      <c r="AV51" s="329" t="s">
        <v>18</v>
      </c>
      <c r="AW51" s="327"/>
      <c r="AX51" s="327" t="s">
        <v>236</v>
      </c>
      <c r="AY51" s="327" t="s">
        <v>336</v>
      </c>
      <c r="AZ51" s="327" t="s">
        <v>140</v>
      </c>
      <c r="BA51" s="327" t="s">
        <v>140</v>
      </c>
      <c r="BB51" s="327"/>
      <c r="BC51" s="350"/>
      <c r="BD51" s="329" t="s">
        <v>337</v>
      </c>
      <c r="BE51" s="327" t="s">
        <v>337</v>
      </c>
      <c r="BF51" s="327" t="s">
        <v>14</v>
      </c>
      <c r="BG51" s="327" t="s">
        <v>336</v>
      </c>
      <c r="BH51" s="327" t="s">
        <v>336</v>
      </c>
      <c r="BI51" s="327" t="s">
        <v>232</v>
      </c>
      <c r="BJ51" s="327" t="s">
        <v>232</v>
      </c>
      <c r="BK51" s="350"/>
      <c r="BL51" s="329" t="s">
        <v>140</v>
      </c>
      <c r="BM51" s="327" t="s">
        <v>339</v>
      </c>
      <c r="BN51" s="327" t="s">
        <v>14</v>
      </c>
      <c r="BO51" s="327"/>
      <c r="BP51" s="327" t="s">
        <v>236</v>
      </c>
      <c r="BQ51" s="327" t="s">
        <v>337</v>
      </c>
      <c r="BR51" s="327"/>
      <c r="BS51" s="350"/>
      <c r="BT51" s="3">
        <f t="shared" si="0"/>
        <v>28</v>
      </c>
      <c r="BV51" s="3"/>
    </row>
    <row r="52" spans="1:74" ht="31.2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90"/>
      <c r="AC52" s="8"/>
      <c r="AD52" s="285">
        <v>7</v>
      </c>
      <c r="AE52" s="292" t="s">
        <v>273</v>
      </c>
      <c r="AF52" s="329" t="s">
        <v>18</v>
      </c>
      <c r="AG52" s="327" t="s">
        <v>336</v>
      </c>
      <c r="AH52" s="339" t="s">
        <v>19</v>
      </c>
      <c r="AI52" s="327" t="s">
        <v>14</v>
      </c>
      <c r="AJ52" s="327" t="s">
        <v>14</v>
      </c>
      <c r="AK52" s="327"/>
      <c r="AL52" s="327"/>
      <c r="AM52" s="350"/>
      <c r="AN52" s="329"/>
      <c r="AO52" s="327" t="s">
        <v>140</v>
      </c>
      <c r="AP52" s="339" t="s">
        <v>336</v>
      </c>
      <c r="AQ52" s="327" t="s">
        <v>336</v>
      </c>
      <c r="AR52" s="339" t="s">
        <v>230</v>
      </c>
      <c r="AS52" s="327" t="s">
        <v>340</v>
      </c>
      <c r="AT52" s="327" t="s">
        <v>340</v>
      </c>
      <c r="AU52" s="350"/>
      <c r="AV52" s="329" t="s">
        <v>242</v>
      </c>
      <c r="AW52" s="327" t="s">
        <v>242</v>
      </c>
      <c r="AX52" s="339" t="s">
        <v>230</v>
      </c>
      <c r="AY52" s="327" t="s">
        <v>336</v>
      </c>
      <c r="AZ52" s="327" t="s">
        <v>140</v>
      </c>
      <c r="BA52" s="327" t="s">
        <v>140</v>
      </c>
      <c r="BB52" s="327" t="s">
        <v>338</v>
      </c>
      <c r="BC52" s="350"/>
      <c r="BD52" s="329"/>
      <c r="BE52" s="327" t="s">
        <v>349</v>
      </c>
      <c r="BF52" s="327" t="s">
        <v>14</v>
      </c>
      <c r="BG52" s="327" t="s">
        <v>336</v>
      </c>
      <c r="BH52" s="327" t="s">
        <v>336</v>
      </c>
      <c r="BI52" s="327" t="s">
        <v>338</v>
      </c>
      <c r="BJ52" s="327" t="s">
        <v>338</v>
      </c>
      <c r="BK52" s="350"/>
      <c r="BL52" s="329" t="s">
        <v>140</v>
      </c>
      <c r="BM52" s="327" t="s">
        <v>340</v>
      </c>
      <c r="BN52" s="339" t="s">
        <v>14</v>
      </c>
      <c r="BO52" s="327" t="s">
        <v>242</v>
      </c>
      <c r="BP52" s="327" t="s">
        <v>230</v>
      </c>
      <c r="BQ52" s="327"/>
      <c r="BR52" s="327"/>
      <c r="BS52" s="350"/>
      <c r="BT52" s="3">
        <f t="shared" si="0"/>
        <v>29</v>
      </c>
      <c r="BV52" s="3"/>
    </row>
    <row r="53" spans="1:74" ht="31.2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90"/>
      <c r="AC53" s="8"/>
      <c r="AD53" s="285">
        <v>8</v>
      </c>
      <c r="AE53" s="292" t="s">
        <v>274</v>
      </c>
      <c r="AF53" s="329"/>
      <c r="AG53" s="327" t="s">
        <v>20</v>
      </c>
      <c r="AH53" s="327" t="s">
        <v>18</v>
      </c>
      <c r="AI53" s="327" t="s">
        <v>390</v>
      </c>
      <c r="AJ53" s="327" t="s">
        <v>390</v>
      </c>
      <c r="AK53" s="327" t="s">
        <v>340</v>
      </c>
      <c r="AL53" s="327" t="s">
        <v>340</v>
      </c>
      <c r="AM53" s="350"/>
      <c r="AN53" s="329"/>
      <c r="AO53" s="327" t="s">
        <v>140</v>
      </c>
      <c r="AP53" s="327" t="s">
        <v>20</v>
      </c>
      <c r="AQ53" s="327" t="s">
        <v>20</v>
      </c>
      <c r="AR53" s="327" t="s">
        <v>230</v>
      </c>
      <c r="AS53" s="327"/>
      <c r="AT53" s="327"/>
      <c r="AU53" s="350"/>
      <c r="AV53" s="329" t="s">
        <v>390</v>
      </c>
      <c r="AW53" s="327" t="s">
        <v>390</v>
      </c>
      <c r="AX53" s="327" t="s">
        <v>230</v>
      </c>
      <c r="AY53" s="327"/>
      <c r="AZ53" s="327" t="s">
        <v>140</v>
      </c>
      <c r="BA53" s="327" t="s">
        <v>140</v>
      </c>
      <c r="BB53" s="327"/>
      <c r="BC53" s="350"/>
      <c r="BD53" s="329" t="s">
        <v>242</v>
      </c>
      <c r="BE53" s="327" t="s">
        <v>242</v>
      </c>
      <c r="BF53" s="327" t="s">
        <v>390</v>
      </c>
      <c r="BG53" s="327" t="s">
        <v>20</v>
      </c>
      <c r="BH53" s="327" t="s">
        <v>20</v>
      </c>
      <c r="BI53" s="327" t="s">
        <v>232</v>
      </c>
      <c r="BJ53" s="327" t="s">
        <v>232</v>
      </c>
      <c r="BK53" s="350"/>
      <c r="BL53" s="329" t="s">
        <v>140</v>
      </c>
      <c r="BM53" s="327" t="s">
        <v>340</v>
      </c>
      <c r="BN53" s="327" t="s">
        <v>390</v>
      </c>
      <c r="BO53" s="327" t="s">
        <v>390</v>
      </c>
      <c r="BP53" s="327" t="s">
        <v>230</v>
      </c>
      <c r="BQ53" s="327" t="s">
        <v>242</v>
      </c>
      <c r="BR53" s="327"/>
      <c r="BS53" s="350"/>
      <c r="BT53" s="3">
        <f t="shared" si="0"/>
        <v>28</v>
      </c>
      <c r="BV53" s="3"/>
    </row>
    <row r="54" spans="1:74" ht="31.2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90"/>
      <c r="AC54" s="8"/>
      <c r="AD54" s="285">
        <v>9</v>
      </c>
      <c r="AE54" s="292" t="s">
        <v>276</v>
      </c>
      <c r="AF54" s="329" t="s">
        <v>390</v>
      </c>
      <c r="AG54" s="327" t="s">
        <v>390</v>
      </c>
      <c r="AH54" s="327" t="s">
        <v>337</v>
      </c>
      <c r="AI54" s="327" t="s">
        <v>336</v>
      </c>
      <c r="AJ54" s="327" t="s">
        <v>336</v>
      </c>
      <c r="AK54" s="327"/>
      <c r="AL54" s="327"/>
      <c r="AM54" s="350"/>
      <c r="AN54" s="329"/>
      <c r="AO54" s="327" t="s">
        <v>140</v>
      </c>
      <c r="AP54" s="327" t="s">
        <v>390</v>
      </c>
      <c r="AQ54" s="327" t="s">
        <v>390</v>
      </c>
      <c r="AR54" s="327" t="s">
        <v>230</v>
      </c>
      <c r="AS54" s="327" t="s">
        <v>339</v>
      </c>
      <c r="AT54" s="327" t="s">
        <v>339</v>
      </c>
      <c r="AU54" s="350"/>
      <c r="AV54" s="329" t="s">
        <v>18</v>
      </c>
      <c r="AW54" s="327" t="s">
        <v>336</v>
      </c>
      <c r="AX54" s="327" t="s">
        <v>230</v>
      </c>
      <c r="AY54" s="327" t="s">
        <v>390</v>
      </c>
      <c r="AZ54" s="327" t="s">
        <v>140</v>
      </c>
      <c r="BA54" s="327" t="s">
        <v>140</v>
      </c>
      <c r="BB54" s="327"/>
      <c r="BC54" s="350"/>
      <c r="BD54" s="329" t="s">
        <v>242</v>
      </c>
      <c r="BE54" s="327" t="s">
        <v>242</v>
      </c>
      <c r="BF54" s="327" t="s">
        <v>336</v>
      </c>
      <c r="BG54" s="327" t="s">
        <v>390</v>
      </c>
      <c r="BH54" s="327" t="s">
        <v>390</v>
      </c>
      <c r="BI54" s="327" t="s">
        <v>232</v>
      </c>
      <c r="BJ54" s="327" t="s">
        <v>232</v>
      </c>
      <c r="BK54" s="350"/>
      <c r="BL54" s="329" t="s">
        <v>140</v>
      </c>
      <c r="BM54" s="327" t="s">
        <v>339</v>
      </c>
      <c r="BN54" s="327" t="s">
        <v>336</v>
      </c>
      <c r="BO54" s="327" t="s">
        <v>336</v>
      </c>
      <c r="BP54" s="327" t="s">
        <v>230</v>
      </c>
      <c r="BQ54" s="327" t="s">
        <v>242</v>
      </c>
      <c r="BR54" s="327"/>
      <c r="BS54" s="350"/>
      <c r="BT54" s="3">
        <f t="shared" si="0"/>
        <v>30</v>
      </c>
      <c r="BV54" s="3"/>
    </row>
    <row r="55" spans="1:74" ht="31.2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90"/>
      <c r="AC55" s="8"/>
      <c r="AD55" s="285">
        <v>10</v>
      </c>
      <c r="AE55" s="292" t="s">
        <v>277</v>
      </c>
      <c r="AF55" s="329" t="s">
        <v>18</v>
      </c>
      <c r="AG55" s="327" t="s">
        <v>336</v>
      </c>
      <c r="AH55" s="327" t="s">
        <v>19</v>
      </c>
      <c r="AI55" s="327" t="s">
        <v>336</v>
      </c>
      <c r="AJ55" s="327" t="s">
        <v>336</v>
      </c>
      <c r="AK55" s="327"/>
      <c r="AL55" s="327"/>
      <c r="AM55" s="350"/>
      <c r="AN55" s="329"/>
      <c r="AO55" s="327" t="s">
        <v>140</v>
      </c>
      <c r="AP55" s="327" t="s">
        <v>336</v>
      </c>
      <c r="AQ55" s="327" t="s">
        <v>336</v>
      </c>
      <c r="AR55" s="327" t="s">
        <v>230</v>
      </c>
      <c r="AS55" s="327" t="s">
        <v>339</v>
      </c>
      <c r="AT55" s="327" t="s">
        <v>339</v>
      </c>
      <c r="AU55" s="350"/>
      <c r="AV55" s="329" t="s">
        <v>18</v>
      </c>
      <c r="AW55" s="327" t="s">
        <v>336</v>
      </c>
      <c r="AX55" s="327" t="s">
        <v>230</v>
      </c>
      <c r="AY55" s="327" t="s">
        <v>390</v>
      </c>
      <c r="AZ55" s="327" t="s">
        <v>140</v>
      </c>
      <c r="BA55" s="327" t="s">
        <v>140</v>
      </c>
      <c r="BB55" s="327"/>
      <c r="BC55" s="350"/>
      <c r="BD55" s="329" t="s">
        <v>242</v>
      </c>
      <c r="BE55" s="327" t="s">
        <v>242</v>
      </c>
      <c r="BF55" s="327" t="s">
        <v>390</v>
      </c>
      <c r="BG55" s="327" t="s">
        <v>390</v>
      </c>
      <c r="BH55" s="327" t="s">
        <v>390</v>
      </c>
      <c r="BI55" s="327" t="s">
        <v>232</v>
      </c>
      <c r="BJ55" s="327" t="s">
        <v>232</v>
      </c>
      <c r="BK55" s="350"/>
      <c r="BL55" s="329" t="s">
        <v>140</v>
      </c>
      <c r="BM55" s="327" t="s">
        <v>339</v>
      </c>
      <c r="BN55" s="327" t="s">
        <v>336</v>
      </c>
      <c r="BO55" s="327" t="s">
        <v>336</v>
      </c>
      <c r="BP55" s="327" t="s">
        <v>230</v>
      </c>
      <c r="BQ55" s="327" t="s">
        <v>242</v>
      </c>
      <c r="BR55" s="327"/>
      <c r="BS55" s="350"/>
      <c r="BT55" s="3">
        <f t="shared" si="0"/>
        <v>30</v>
      </c>
      <c r="BV55" s="3"/>
    </row>
    <row r="56" spans="1:74" ht="31.2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90"/>
      <c r="AC56" s="8"/>
      <c r="AD56" s="285">
        <v>11</v>
      </c>
      <c r="AE56" s="292" t="s">
        <v>278</v>
      </c>
      <c r="AF56" s="329" t="s">
        <v>390</v>
      </c>
      <c r="AG56" s="327" t="s">
        <v>390</v>
      </c>
      <c r="AH56" s="327"/>
      <c r="AI56" s="327" t="s">
        <v>336</v>
      </c>
      <c r="AJ56" s="327" t="s">
        <v>336</v>
      </c>
      <c r="AK56" s="327" t="s">
        <v>228</v>
      </c>
      <c r="AL56" s="327" t="s">
        <v>228</v>
      </c>
      <c r="AM56" s="350"/>
      <c r="AN56" s="329" t="s">
        <v>232</v>
      </c>
      <c r="AO56" s="327" t="s">
        <v>140</v>
      </c>
      <c r="AP56" s="327" t="s">
        <v>390</v>
      </c>
      <c r="AQ56" s="327" t="s">
        <v>390</v>
      </c>
      <c r="AR56" s="327" t="s">
        <v>230</v>
      </c>
      <c r="AS56" s="327" t="s">
        <v>237</v>
      </c>
      <c r="AT56" s="327" t="s">
        <v>237</v>
      </c>
      <c r="AU56" s="350"/>
      <c r="AV56" s="329" t="s">
        <v>18</v>
      </c>
      <c r="AW56" s="327" t="s">
        <v>336</v>
      </c>
      <c r="AX56" s="327" t="s">
        <v>230</v>
      </c>
      <c r="AY56" s="327" t="s">
        <v>390</v>
      </c>
      <c r="AZ56" s="327" t="s">
        <v>140</v>
      </c>
      <c r="BA56" s="327" t="s">
        <v>140</v>
      </c>
      <c r="BB56" s="327" t="s">
        <v>228</v>
      </c>
      <c r="BC56" s="350"/>
      <c r="BD56" s="329" t="s">
        <v>242</v>
      </c>
      <c r="BE56" s="327" t="s">
        <v>242</v>
      </c>
      <c r="BF56" s="327" t="s">
        <v>336</v>
      </c>
      <c r="BG56" s="327" t="s">
        <v>390</v>
      </c>
      <c r="BH56" s="327" t="s">
        <v>390</v>
      </c>
      <c r="BI56" s="327" t="s">
        <v>232</v>
      </c>
      <c r="BJ56" s="327" t="s">
        <v>228</v>
      </c>
      <c r="BK56" s="350"/>
      <c r="BL56" s="329" t="s">
        <v>140</v>
      </c>
      <c r="BM56" s="327" t="s">
        <v>237</v>
      </c>
      <c r="BN56" s="327" t="s">
        <v>336</v>
      </c>
      <c r="BO56" s="327" t="s">
        <v>336</v>
      </c>
      <c r="BP56" s="327" t="s">
        <v>230</v>
      </c>
      <c r="BQ56" s="327" t="s">
        <v>242</v>
      </c>
      <c r="BR56" s="327"/>
      <c r="BS56" s="350"/>
      <c r="BT56" s="3">
        <f t="shared" si="0"/>
        <v>33</v>
      </c>
      <c r="BV56" s="3"/>
    </row>
    <row r="57" spans="1:74" ht="31.2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90"/>
      <c r="AC57" s="8"/>
      <c r="AD57" s="285">
        <v>12</v>
      </c>
      <c r="AE57" s="292" t="s">
        <v>280</v>
      </c>
      <c r="AF57" s="329"/>
      <c r="AG57" s="327" t="s">
        <v>20</v>
      </c>
      <c r="AH57" s="327" t="s">
        <v>18</v>
      </c>
      <c r="AI57" s="327" t="s">
        <v>14</v>
      </c>
      <c r="AJ57" s="327" t="s">
        <v>14</v>
      </c>
      <c r="AK57" s="327"/>
      <c r="AL57" s="327"/>
      <c r="AM57" s="350"/>
      <c r="AN57" s="329" t="s">
        <v>338</v>
      </c>
      <c r="AO57" s="327" t="s">
        <v>140</v>
      </c>
      <c r="AP57" s="327" t="s">
        <v>20</v>
      </c>
      <c r="AQ57" s="327" t="s">
        <v>20</v>
      </c>
      <c r="AR57" s="327" t="s">
        <v>236</v>
      </c>
      <c r="AS57" s="327" t="s">
        <v>340</v>
      </c>
      <c r="AT57" s="327" t="s">
        <v>340</v>
      </c>
      <c r="AU57" s="350"/>
      <c r="AV57" s="329" t="s">
        <v>242</v>
      </c>
      <c r="AW57" s="327" t="s">
        <v>242</v>
      </c>
      <c r="AX57" s="327" t="s">
        <v>236</v>
      </c>
      <c r="AY57" s="327"/>
      <c r="AZ57" s="327" t="s">
        <v>140</v>
      </c>
      <c r="BA57" s="327" t="s">
        <v>140</v>
      </c>
      <c r="BB57" s="327"/>
      <c r="BC57" s="350"/>
      <c r="BD57" s="329"/>
      <c r="BE57" s="327" t="s">
        <v>349</v>
      </c>
      <c r="BF57" s="327" t="s">
        <v>14</v>
      </c>
      <c r="BG57" s="327" t="s">
        <v>20</v>
      </c>
      <c r="BH57" s="327" t="s">
        <v>20</v>
      </c>
      <c r="BI57" s="327" t="s">
        <v>338</v>
      </c>
      <c r="BJ57" s="327" t="s">
        <v>338</v>
      </c>
      <c r="BK57" s="350"/>
      <c r="BL57" s="329" t="s">
        <v>140</v>
      </c>
      <c r="BM57" s="327" t="s">
        <v>340</v>
      </c>
      <c r="BN57" s="327" t="s">
        <v>14</v>
      </c>
      <c r="BO57" s="327" t="s">
        <v>242</v>
      </c>
      <c r="BP57" s="327" t="s">
        <v>236</v>
      </c>
      <c r="BQ57" s="327"/>
      <c r="BR57" s="327"/>
      <c r="BS57" s="350"/>
      <c r="BT57" s="3">
        <f t="shared" si="0"/>
        <v>27</v>
      </c>
      <c r="BV57" s="3"/>
    </row>
    <row r="58" spans="1:74" ht="31.2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90"/>
      <c r="AC58" s="8"/>
      <c r="AD58" s="285">
        <v>13</v>
      </c>
      <c r="AE58" s="292" t="s">
        <v>281</v>
      </c>
      <c r="AF58" s="329" t="s">
        <v>390</v>
      </c>
      <c r="AG58" s="327" t="s">
        <v>390</v>
      </c>
      <c r="AH58" s="327" t="s">
        <v>337</v>
      </c>
      <c r="AI58" s="327" t="s">
        <v>336</v>
      </c>
      <c r="AJ58" s="327" t="s">
        <v>336</v>
      </c>
      <c r="AK58" s="327"/>
      <c r="AL58" s="327"/>
      <c r="AM58" s="350"/>
      <c r="AN58" s="329" t="s">
        <v>338</v>
      </c>
      <c r="AO58" s="327" t="s">
        <v>338</v>
      </c>
      <c r="AP58" s="327" t="s">
        <v>390</v>
      </c>
      <c r="AQ58" s="327" t="s">
        <v>390</v>
      </c>
      <c r="AR58" s="327" t="s">
        <v>140</v>
      </c>
      <c r="AS58" s="327" t="s">
        <v>339</v>
      </c>
      <c r="AT58" s="327" t="s">
        <v>339</v>
      </c>
      <c r="AU58" s="350"/>
      <c r="AV58" s="329" t="s">
        <v>18</v>
      </c>
      <c r="AW58" s="327" t="s">
        <v>336</v>
      </c>
      <c r="AX58" s="327" t="s">
        <v>140</v>
      </c>
      <c r="AY58" s="327" t="s">
        <v>390</v>
      </c>
      <c r="AZ58" s="327" t="s">
        <v>236</v>
      </c>
      <c r="BA58" s="327" t="s">
        <v>236</v>
      </c>
      <c r="BB58" s="327"/>
      <c r="BC58" s="350"/>
      <c r="BD58" s="329" t="s">
        <v>337</v>
      </c>
      <c r="BE58" s="327" t="s">
        <v>337</v>
      </c>
      <c r="BF58" s="327" t="s">
        <v>336</v>
      </c>
      <c r="BG58" s="327" t="s">
        <v>390</v>
      </c>
      <c r="BH58" s="327" t="s">
        <v>390</v>
      </c>
      <c r="BI58" s="327" t="s">
        <v>140</v>
      </c>
      <c r="BJ58" s="327"/>
      <c r="BK58" s="350"/>
      <c r="BL58" s="329" t="s">
        <v>236</v>
      </c>
      <c r="BM58" s="327" t="s">
        <v>339</v>
      </c>
      <c r="BN58" s="327" t="s">
        <v>336</v>
      </c>
      <c r="BO58" s="327" t="s">
        <v>336</v>
      </c>
      <c r="BP58" s="327" t="s">
        <v>140</v>
      </c>
      <c r="BQ58" s="327" t="s">
        <v>337</v>
      </c>
      <c r="BR58" s="327"/>
      <c r="BS58" s="350"/>
      <c r="BT58" s="3">
        <f t="shared" si="0"/>
        <v>30</v>
      </c>
      <c r="BV58" s="3"/>
    </row>
    <row r="59" spans="1:74" ht="31.2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90"/>
      <c r="AC59" s="8"/>
      <c r="AD59" s="285">
        <v>14</v>
      </c>
      <c r="AE59" s="292" t="s">
        <v>282</v>
      </c>
      <c r="AF59" s="329"/>
      <c r="AG59" s="327" t="s">
        <v>20</v>
      </c>
      <c r="AH59" s="339" t="s">
        <v>19</v>
      </c>
      <c r="AI59" s="327" t="s">
        <v>14</v>
      </c>
      <c r="AJ59" s="327" t="s">
        <v>14</v>
      </c>
      <c r="AK59" s="327"/>
      <c r="AL59" s="327"/>
      <c r="AM59" s="350"/>
      <c r="AN59" s="329"/>
      <c r="AO59" s="327" t="s">
        <v>140</v>
      </c>
      <c r="AP59" s="339" t="s">
        <v>20</v>
      </c>
      <c r="AQ59" s="327" t="s">
        <v>20</v>
      </c>
      <c r="AR59" s="339" t="s">
        <v>230</v>
      </c>
      <c r="AS59" s="327" t="s">
        <v>349</v>
      </c>
      <c r="AT59" s="327" t="s">
        <v>340</v>
      </c>
      <c r="AU59" s="350"/>
      <c r="AV59" s="329" t="s">
        <v>18</v>
      </c>
      <c r="AW59" s="327"/>
      <c r="AX59" s="339" t="s">
        <v>230</v>
      </c>
      <c r="AY59" s="327"/>
      <c r="AZ59" s="327" t="s">
        <v>140</v>
      </c>
      <c r="BA59" s="327" t="s">
        <v>140</v>
      </c>
      <c r="BB59" s="327"/>
      <c r="BC59" s="350"/>
      <c r="BD59" s="329" t="s">
        <v>242</v>
      </c>
      <c r="BE59" s="327" t="s">
        <v>242</v>
      </c>
      <c r="BF59" s="327" t="s">
        <v>14</v>
      </c>
      <c r="BG59" s="327" t="s">
        <v>20</v>
      </c>
      <c r="BH59" s="327" t="s">
        <v>20</v>
      </c>
      <c r="BI59" s="327" t="s">
        <v>232</v>
      </c>
      <c r="BJ59" s="327" t="s">
        <v>232</v>
      </c>
      <c r="BK59" s="350"/>
      <c r="BL59" s="329" t="s">
        <v>140</v>
      </c>
      <c r="BM59" s="327" t="s">
        <v>340</v>
      </c>
      <c r="BN59" s="339" t="s">
        <v>14</v>
      </c>
      <c r="BO59" s="327"/>
      <c r="BP59" s="327" t="s">
        <v>230</v>
      </c>
      <c r="BQ59" s="327" t="s">
        <v>242</v>
      </c>
      <c r="BR59" s="327"/>
      <c r="BS59" s="350"/>
      <c r="BT59" s="3">
        <f t="shared" si="0"/>
        <v>26</v>
      </c>
      <c r="BV59" s="3"/>
    </row>
    <row r="60" spans="1:74" ht="31.2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90"/>
      <c r="AC60" s="8"/>
      <c r="AD60" s="285">
        <v>15</v>
      </c>
      <c r="AE60" s="292" t="s">
        <v>283</v>
      </c>
      <c r="AF60" s="329" t="s">
        <v>390</v>
      </c>
      <c r="AG60" s="327" t="s">
        <v>390</v>
      </c>
      <c r="AH60" s="327" t="s">
        <v>337</v>
      </c>
      <c r="AI60" s="327" t="s">
        <v>336</v>
      </c>
      <c r="AJ60" s="327" t="s">
        <v>336</v>
      </c>
      <c r="AK60" s="327" t="s">
        <v>228</v>
      </c>
      <c r="AL60" s="327" t="s">
        <v>228</v>
      </c>
      <c r="AM60" s="350"/>
      <c r="AN60" s="329" t="s">
        <v>232</v>
      </c>
      <c r="AO60" s="327" t="s">
        <v>140</v>
      </c>
      <c r="AP60" s="327" t="s">
        <v>390</v>
      </c>
      <c r="AQ60" s="327" t="s">
        <v>390</v>
      </c>
      <c r="AR60" s="327" t="s">
        <v>230</v>
      </c>
      <c r="AS60" s="327" t="s">
        <v>340</v>
      </c>
      <c r="AT60" s="327" t="s">
        <v>340</v>
      </c>
      <c r="AU60" s="350"/>
      <c r="AV60" s="329" t="s">
        <v>18</v>
      </c>
      <c r="AW60" s="327" t="s">
        <v>336</v>
      </c>
      <c r="AX60" s="327" t="s">
        <v>230</v>
      </c>
      <c r="AY60" s="327" t="s">
        <v>390</v>
      </c>
      <c r="AZ60" s="327" t="s">
        <v>140</v>
      </c>
      <c r="BA60" s="327" t="s">
        <v>140</v>
      </c>
      <c r="BB60" s="327" t="s">
        <v>228</v>
      </c>
      <c r="BC60" s="350"/>
      <c r="BD60" s="329" t="s">
        <v>337</v>
      </c>
      <c r="BE60" s="327" t="s">
        <v>337</v>
      </c>
      <c r="BF60" s="327" t="s">
        <v>336</v>
      </c>
      <c r="BG60" s="327" t="s">
        <v>390</v>
      </c>
      <c r="BH60" s="327" t="s">
        <v>390</v>
      </c>
      <c r="BI60" s="327" t="s">
        <v>232</v>
      </c>
      <c r="BJ60" s="327" t="s">
        <v>228</v>
      </c>
      <c r="BK60" s="350"/>
      <c r="BL60" s="329" t="s">
        <v>140</v>
      </c>
      <c r="BM60" s="327" t="s">
        <v>340</v>
      </c>
      <c r="BN60" s="327" t="s">
        <v>336</v>
      </c>
      <c r="BO60" s="327" t="s">
        <v>336</v>
      </c>
      <c r="BP60" s="327" t="s">
        <v>230</v>
      </c>
      <c r="BQ60" s="327" t="s">
        <v>337</v>
      </c>
      <c r="BR60" s="327"/>
      <c r="BS60" s="350"/>
      <c r="BT60" s="3">
        <f t="shared" si="0"/>
        <v>34</v>
      </c>
      <c r="BV60" s="3"/>
    </row>
    <row r="61" spans="1:74" ht="31.2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90"/>
      <c r="AC61" s="8"/>
      <c r="AD61" s="285">
        <v>16</v>
      </c>
      <c r="AE61" s="292" t="s">
        <v>284</v>
      </c>
      <c r="AF61" s="329" t="s">
        <v>390</v>
      </c>
      <c r="AG61" s="327" t="s">
        <v>390</v>
      </c>
      <c r="AH61" s="327" t="s">
        <v>337</v>
      </c>
      <c r="AI61" s="327" t="s">
        <v>336</v>
      </c>
      <c r="AJ61" s="327" t="s">
        <v>336</v>
      </c>
      <c r="AK61" s="327"/>
      <c r="AL61" s="327"/>
      <c r="AM61" s="350"/>
      <c r="AN61" s="329" t="s">
        <v>338</v>
      </c>
      <c r="AO61" s="327" t="s">
        <v>338</v>
      </c>
      <c r="AP61" s="327" t="s">
        <v>390</v>
      </c>
      <c r="AQ61" s="327" t="s">
        <v>390</v>
      </c>
      <c r="AR61" s="327" t="s">
        <v>140</v>
      </c>
      <c r="AS61" s="327" t="s">
        <v>339</v>
      </c>
      <c r="AT61" s="327" t="s">
        <v>339</v>
      </c>
      <c r="AU61" s="350"/>
      <c r="AV61" s="329" t="s">
        <v>18</v>
      </c>
      <c r="AW61" s="327" t="s">
        <v>336</v>
      </c>
      <c r="AX61" s="327" t="s">
        <v>140</v>
      </c>
      <c r="AY61" s="327" t="s">
        <v>390</v>
      </c>
      <c r="AZ61" s="327" t="s">
        <v>236</v>
      </c>
      <c r="BA61" s="327" t="s">
        <v>236</v>
      </c>
      <c r="BB61" s="327"/>
      <c r="BC61" s="350"/>
      <c r="BD61" s="329" t="s">
        <v>337</v>
      </c>
      <c r="BE61" s="327" t="s">
        <v>337</v>
      </c>
      <c r="BF61" s="327" t="s">
        <v>336</v>
      </c>
      <c r="BG61" s="327" t="s">
        <v>390</v>
      </c>
      <c r="BH61" s="327" t="s">
        <v>390</v>
      </c>
      <c r="BI61" s="327" t="s">
        <v>140</v>
      </c>
      <c r="BJ61" s="327"/>
      <c r="BK61" s="350"/>
      <c r="BL61" s="329" t="s">
        <v>236</v>
      </c>
      <c r="BM61" s="327" t="s">
        <v>339</v>
      </c>
      <c r="BN61" s="327" t="s">
        <v>336</v>
      </c>
      <c r="BO61" s="327" t="s">
        <v>336</v>
      </c>
      <c r="BP61" s="327" t="s">
        <v>140</v>
      </c>
      <c r="BQ61" s="327" t="s">
        <v>337</v>
      </c>
      <c r="BR61" s="327"/>
      <c r="BS61" s="350"/>
      <c r="BT61" s="3">
        <f t="shared" si="0"/>
        <v>30</v>
      </c>
      <c r="BV61" s="3"/>
    </row>
    <row r="62" spans="1:74" ht="31.2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90"/>
      <c r="AC62" s="8"/>
      <c r="AD62" s="285">
        <v>17</v>
      </c>
      <c r="AE62" s="292" t="s">
        <v>285</v>
      </c>
      <c r="AF62" s="329" t="s">
        <v>18</v>
      </c>
      <c r="AG62" s="327" t="s">
        <v>20</v>
      </c>
      <c r="AH62" s="327" t="s">
        <v>337</v>
      </c>
      <c r="AI62" s="327" t="s">
        <v>14</v>
      </c>
      <c r="AJ62" s="327" t="s">
        <v>14</v>
      </c>
      <c r="AK62" s="327" t="s">
        <v>340</v>
      </c>
      <c r="AL62" s="327" t="s">
        <v>340</v>
      </c>
      <c r="AM62" s="350"/>
      <c r="AN62" s="329" t="s">
        <v>338</v>
      </c>
      <c r="AO62" s="327" t="s">
        <v>338</v>
      </c>
      <c r="AP62" s="327" t="s">
        <v>20</v>
      </c>
      <c r="AQ62" s="327" t="s">
        <v>20</v>
      </c>
      <c r="AR62" s="327" t="s">
        <v>140</v>
      </c>
      <c r="AS62" s="327" t="s">
        <v>349</v>
      </c>
      <c r="AT62" s="327"/>
      <c r="AU62" s="350"/>
      <c r="AV62" s="329"/>
      <c r="AW62" s="327"/>
      <c r="AX62" s="327" t="s">
        <v>140</v>
      </c>
      <c r="AY62" s="327"/>
      <c r="AZ62" s="327" t="s">
        <v>236</v>
      </c>
      <c r="BA62" s="327" t="s">
        <v>236</v>
      </c>
      <c r="BB62" s="327"/>
      <c r="BC62" s="350"/>
      <c r="BD62" s="329" t="s">
        <v>337</v>
      </c>
      <c r="BE62" s="327" t="s">
        <v>337</v>
      </c>
      <c r="BF62" s="327" t="s">
        <v>14</v>
      </c>
      <c r="BG62" s="327" t="s">
        <v>20</v>
      </c>
      <c r="BH62" s="327" t="s">
        <v>20</v>
      </c>
      <c r="BI62" s="327" t="s">
        <v>140</v>
      </c>
      <c r="BJ62" s="327"/>
      <c r="BK62" s="350"/>
      <c r="BL62" s="329" t="s">
        <v>236</v>
      </c>
      <c r="BM62" s="327" t="s">
        <v>340</v>
      </c>
      <c r="BN62" s="327" t="s">
        <v>14</v>
      </c>
      <c r="BO62" s="327"/>
      <c r="BP62" s="327" t="s">
        <v>140</v>
      </c>
      <c r="BQ62" s="327" t="s">
        <v>337</v>
      </c>
      <c r="BR62" s="327"/>
      <c r="BS62" s="350"/>
      <c r="BT62" s="3">
        <f t="shared" si="0"/>
        <v>27</v>
      </c>
      <c r="BV62" s="3"/>
    </row>
    <row r="63" spans="1:74" ht="31.2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90"/>
      <c r="AC63" s="8"/>
      <c r="AD63" s="285">
        <v>18</v>
      </c>
      <c r="AE63" s="292" t="s">
        <v>286</v>
      </c>
      <c r="AF63" s="329" t="s">
        <v>390</v>
      </c>
      <c r="AG63" s="327" t="s">
        <v>390</v>
      </c>
      <c r="AH63" s="327"/>
      <c r="AI63" s="327" t="s">
        <v>336</v>
      </c>
      <c r="AJ63" s="327" t="s">
        <v>336</v>
      </c>
      <c r="AK63" s="327"/>
      <c r="AL63" s="327"/>
      <c r="AM63" s="350"/>
      <c r="AN63" s="329"/>
      <c r="AO63" s="327" t="s">
        <v>140</v>
      </c>
      <c r="AP63" s="327" t="s">
        <v>390</v>
      </c>
      <c r="AQ63" s="327" t="s">
        <v>390</v>
      </c>
      <c r="AR63" s="327" t="s">
        <v>236</v>
      </c>
      <c r="AS63" s="327" t="s">
        <v>339</v>
      </c>
      <c r="AT63" s="327" t="s">
        <v>339</v>
      </c>
      <c r="AU63" s="350"/>
      <c r="AV63" s="329" t="s">
        <v>18</v>
      </c>
      <c r="AW63" s="327" t="s">
        <v>336</v>
      </c>
      <c r="AX63" s="327" t="s">
        <v>236</v>
      </c>
      <c r="AY63" s="327" t="s">
        <v>390</v>
      </c>
      <c r="AZ63" s="327" t="s">
        <v>140</v>
      </c>
      <c r="BA63" s="327" t="s">
        <v>140</v>
      </c>
      <c r="BB63" s="327"/>
      <c r="BC63" s="350"/>
      <c r="BD63" s="329" t="s">
        <v>242</v>
      </c>
      <c r="BE63" s="327" t="s">
        <v>242</v>
      </c>
      <c r="BF63" s="327" t="s">
        <v>336</v>
      </c>
      <c r="BG63" s="327" t="s">
        <v>390</v>
      </c>
      <c r="BH63" s="327" t="s">
        <v>390</v>
      </c>
      <c r="BI63" s="327" t="s">
        <v>232</v>
      </c>
      <c r="BJ63" s="327" t="s">
        <v>232</v>
      </c>
      <c r="BK63" s="350"/>
      <c r="BL63" s="329" t="s">
        <v>140</v>
      </c>
      <c r="BM63" s="327" t="s">
        <v>339</v>
      </c>
      <c r="BN63" s="327" t="s">
        <v>336</v>
      </c>
      <c r="BO63" s="327" t="s">
        <v>336</v>
      </c>
      <c r="BP63" s="327" t="s">
        <v>236</v>
      </c>
      <c r="BQ63" s="327" t="s">
        <v>242</v>
      </c>
      <c r="BR63" s="327"/>
      <c r="BS63" s="350"/>
      <c r="BT63" s="3">
        <f t="shared" si="0"/>
        <v>29</v>
      </c>
      <c r="BV63" s="3"/>
    </row>
    <row r="64" spans="1:74" ht="31.2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90"/>
      <c r="AC64" s="8"/>
      <c r="AD64" s="285">
        <v>19</v>
      </c>
      <c r="AE64" s="292" t="s">
        <v>287</v>
      </c>
      <c r="AF64" s="329" t="s">
        <v>18</v>
      </c>
      <c r="AG64" s="327" t="s">
        <v>336</v>
      </c>
      <c r="AH64" s="327" t="s">
        <v>19</v>
      </c>
      <c r="AI64" s="327" t="s">
        <v>14</v>
      </c>
      <c r="AJ64" s="327" t="s">
        <v>14</v>
      </c>
      <c r="AK64" s="327"/>
      <c r="AL64" s="327"/>
      <c r="AM64" s="350"/>
      <c r="AN64" s="329" t="s">
        <v>338</v>
      </c>
      <c r="AO64" s="327" t="s">
        <v>338</v>
      </c>
      <c r="AP64" s="327" t="s">
        <v>336</v>
      </c>
      <c r="AQ64" s="327" t="s">
        <v>336</v>
      </c>
      <c r="AR64" s="327" t="s">
        <v>140</v>
      </c>
      <c r="AS64" s="327" t="s">
        <v>339</v>
      </c>
      <c r="AT64" s="327" t="s">
        <v>339</v>
      </c>
      <c r="AU64" s="350"/>
      <c r="AV64" s="329" t="s">
        <v>242</v>
      </c>
      <c r="AW64" s="327" t="s">
        <v>242</v>
      </c>
      <c r="AX64" s="327" t="s">
        <v>140</v>
      </c>
      <c r="AY64" s="327" t="s">
        <v>336</v>
      </c>
      <c r="AZ64" s="327" t="s">
        <v>236</v>
      </c>
      <c r="BA64" s="327" t="s">
        <v>236</v>
      </c>
      <c r="BB64" s="327"/>
      <c r="BC64" s="350"/>
      <c r="BD64" s="329"/>
      <c r="BE64" s="327" t="s">
        <v>349</v>
      </c>
      <c r="BF64" s="327" t="s">
        <v>14</v>
      </c>
      <c r="BG64" s="327" t="s">
        <v>336</v>
      </c>
      <c r="BH64" s="327" t="s">
        <v>336</v>
      </c>
      <c r="BI64" s="327" t="s">
        <v>140</v>
      </c>
      <c r="BJ64" s="327"/>
      <c r="BK64" s="350"/>
      <c r="BL64" s="329" t="s">
        <v>236</v>
      </c>
      <c r="BM64" s="327" t="s">
        <v>339</v>
      </c>
      <c r="BN64" s="327" t="s">
        <v>14</v>
      </c>
      <c r="BO64" s="327" t="s">
        <v>242</v>
      </c>
      <c r="BP64" s="327" t="s">
        <v>140</v>
      </c>
      <c r="BQ64" s="327"/>
      <c r="BR64" s="327"/>
      <c r="BS64" s="350"/>
      <c r="BT64" s="3">
        <f t="shared" si="0"/>
        <v>28</v>
      </c>
      <c r="BV64" s="3"/>
    </row>
    <row r="65" spans="1:74" ht="31.2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90"/>
      <c r="AC65" s="8"/>
      <c r="AD65" s="285">
        <v>20</v>
      </c>
      <c r="AE65" s="292" t="s">
        <v>288</v>
      </c>
      <c r="AF65" s="329" t="s">
        <v>390</v>
      </c>
      <c r="AG65" s="327" t="s">
        <v>390</v>
      </c>
      <c r="AH65" s="327"/>
      <c r="AI65" s="327" t="s">
        <v>336</v>
      </c>
      <c r="AJ65" s="327" t="s">
        <v>336</v>
      </c>
      <c r="AK65" s="327" t="s">
        <v>339</v>
      </c>
      <c r="AL65" s="327" t="s">
        <v>339</v>
      </c>
      <c r="AM65" s="350"/>
      <c r="AN65" s="329" t="s">
        <v>232</v>
      </c>
      <c r="AO65" s="327" t="s">
        <v>140</v>
      </c>
      <c r="AP65" s="327" t="s">
        <v>390</v>
      </c>
      <c r="AQ65" s="327" t="s">
        <v>390</v>
      </c>
      <c r="AR65" s="327" t="s">
        <v>236</v>
      </c>
      <c r="AS65" s="327" t="s">
        <v>237</v>
      </c>
      <c r="AT65" s="327" t="s">
        <v>237</v>
      </c>
      <c r="AU65" s="350"/>
      <c r="AV65" s="329" t="s">
        <v>18</v>
      </c>
      <c r="AW65" s="327" t="s">
        <v>336</v>
      </c>
      <c r="AX65" s="327" t="s">
        <v>236</v>
      </c>
      <c r="AY65" s="327" t="s">
        <v>390</v>
      </c>
      <c r="AZ65" s="327" t="s">
        <v>140</v>
      </c>
      <c r="BA65" s="327" t="s">
        <v>140</v>
      </c>
      <c r="BB65" s="327"/>
      <c r="BC65" s="350"/>
      <c r="BD65" s="329" t="s">
        <v>242</v>
      </c>
      <c r="BE65" s="327" t="s">
        <v>242</v>
      </c>
      <c r="BF65" s="327" t="s">
        <v>336</v>
      </c>
      <c r="BG65" s="327" t="s">
        <v>390</v>
      </c>
      <c r="BH65" s="327" t="s">
        <v>390</v>
      </c>
      <c r="BI65" s="327" t="s">
        <v>232</v>
      </c>
      <c r="BJ65" s="327" t="s">
        <v>339</v>
      </c>
      <c r="BK65" s="350"/>
      <c r="BL65" s="329" t="s">
        <v>140</v>
      </c>
      <c r="BM65" s="327" t="s">
        <v>237</v>
      </c>
      <c r="BN65" s="327" t="s">
        <v>336</v>
      </c>
      <c r="BO65" s="327" t="s">
        <v>336</v>
      </c>
      <c r="BP65" s="327" t="s">
        <v>236</v>
      </c>
      <c r="BQ65" s="327" t="s">
        <v>242</v>
      </c>
      <c r="BR65" s="327"/>
      <c r="BS65" s="350"/>
      <c r="BT65" s="3">
        <f t="shared" si="0"/>
        <v>32</v>
      </c>
      <c r="BV65" s="3"/>
    </row>
    <row r="66" spans="1:74" ht="31.2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90"/>
      <c r="AC66" s="8"/>
      <c r="AD66" s="285">
        <v>21</v>
      </c>
      <c r="AE66" s="292" t="s">
        <v>289</v>
      </c>
      <c r="AF66" s="329" t="s">
        <v>390</v>
      </c>
      <c r="AG66" s="327" t="s">
        <v>390</v>
      </c>
      <c r="AH66" s="327" t="s">
        <v>337</v>
      </c>
      <c r="AI66" s="327" t="s">
        <v>336</v>
      </c>
      <c r="AJ66" s="327" t="s">
        <v>336</v>
      </c>
      <c r="AK66" s="327" t="s">
        <v>339</v>
      </c>
      <c r="AL66" s="327" t="s">
        <v>339</v>
      </c>
      <c r="AM66" s="350"/>
      <c r="AN66" s="329"/>
      <c r="AO66" s="327" t="s">
        <v>140</v>
      </c>
      <c r="AP66" s="327" t="s">
        <v>390</v>
      </c>
      <c r="AQ66" s="327" t="s">
        <v>390</v>
      </c>
      <c r="AR66" s="327" t="s">
        <v>230</v>
      </c>
      <c r="AS66" s="327"/>
      <c r="AT66" s="327"/>
      <c r="AU66" s="350"/>
      <c r="AV66" s="329" t="s">
        <v>18</v>
      </c>
      <c r="AW66" s="327" t="s">
        <v>336</v>
      </c>
      <c r="AX66" s="327" t="s">
        <v>230</v>
      </c>
      <c r="AY66" s="327" t="s">
        <v>390</v>
      </c>
      <c r="AZ66" s="327" t="s">
        <v>140</v>
      </c>
      <c r="BA66" s="327" t="s">
        <v>140</v>
      </c>
      <c r="BB66" s="327" t="s">
        <v>338</v>
      </c>
      <c r="BC66" s="350"/>
      <c r="BD66" s="329" t="s">
        <v>337</v>
      </c>
      <c r="BE66" s="327" t="s">
        <v>337</v>
      </c>
      <c r="BF66" s="327" t="s">
        <v>336</v>
      </c>
      <c r="BG66" s="327" t="s">
        <v>390</v>
      </c>
      <c r="BH66" s="327" t="s">
        <v>390</v>
      </c>
      <c r="BI66" s="327" t="s">
        <v>338</v>
      </c>
      <c r="BJ66" s="327" t="s">
        <v>338</v>
      </c>
      <c r="BK66" s="350"/>
      <c r="BL66" s="329" t="s">
        <v>140</v>
      </c>
      <c r="BM66" s="327" t="s">
        <v>339</v>
      </c>
      <c r="BN66" s="327" t="s">
        <v>336</v>
      </c>
      <c r="BO66" s="327" t="s">
        <v>336</v>
      </c>
      <c r="BP66" s="327" t="s">
        <v>230</v>
      </c>
      <c r="BQ66" s="327" t="s">
        <v>337</v>
      </c>
      <c r="BR66" s="327"/>
      <c r="BS66" s="350"/>
      <c r="BT66" s="3">
        <f t="shared" si="0"/>
        <v>31</v>
      </c>
      <c r="BV66" s="3"/>
    </row>
    <row r="67" spans="1:74" ht="31.2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90"/>
      <c r="AC67" s="8"/>
      <c r="AD67" s="285">
        <v>22</v>
      </c>
      <c r="AE67" s="292" t="s">
        <v>290</v>
      </c>
      <c r="AF67" s="329" t="s">
        <v>19</v>
      </c>
      <c r="AG67" s="327" t="s">
        <v>336</v>
      </c>
      <c r="AH67" s="327" t="s">
        <v>18</v>
      </c>
      <c r="AI67" s="327" t="s">
        <v>14</v>
      </c>
      <c r="AJ67" s="327" t="s">
        <v>14</v>
      </c>
      <c r="AK67" s="327" t="s">
        <v>339</v>
      </c>
      <c r="AL67" s="327" t="s">
        <v>339</v>
      </c>
      <c r="AM67" s="350"/>
      <c r="AN67" s="329"/>
      <c r="AO67" s="327" t="s">
        <v>140</v>
      </c>
      <c r="AP67" s="327" t="s">
        <v>336</v>
      </c>
      <c r="AQ67" s="327" t="s">
        <v>336</v>
      </c>
      <c r="AR67" s="327" t="s">
        <v>230</v>
      </c>
      <c r="AS67" s="327" t="s">
        <v>349</v>
      </c>
      <c r="AT67" s="327"/>
      <c r="AU67" s="350"/>
      <c r="AV67" s="329" t="s">
        <v>242</v>
      </c>
      <c r="AW67" s="327" t="s">
        <v>242</v>
      </c>
      <c r="AX67" s="327" t="s">
        <v>230</v>
      </c>
      <c r="AY67" s="327" t="s">
        <v>336</v>
      </c>
      <c r="AZ67" s="327" t="s">
        <v>140</v>
      </c>
      <c r="BA67" s="327" t="s">
        <v>140</v>
      </c>
      <c r="BB67" s="327"/>
      <c r="BC67" s="350"/>
      <c r="BD67" s="329"/>
      <c r="BE67" s="327"/>
      <c r="BF67" s="327" t="s">
        <v>14</v>
      </c>
      <c r="BG67" s="327" t="s">
        <v>336</v>
      </c>
      <c r="BH67" s="327" t="s">
        <v>336</v>
      </c>
      <c r="BI67" s="327" t="s">
        <v>232</v>
      </c>
      <c r="BJ67" s="327" t="s">
        <v>232</v>
      </c>
      <c r="BK67" s="350"/>
      <c r="BL67" s="329" t="s">
        <v>140</v>
      </c>
      <c r="BM67" s="327" t="s">
        <v>339</v>
      </c>
      <c r="BN67" s="327" t="s">
        <v>14</v>
      </c>
      <c r="BO67" s="327" t="s">
        <v>242</v>
      </c>
      <c r="BP67" s="327" t="s">
        <v>230</v>
      </c>
      <c r="BQ67" s="327"/>
      <c r="BR67" s="327"/>
      <c r="BS67" s="350"/>
      <c r="BT67" s="3">
        <f t="shared" si="0"/>
        <v>28</v>
      </c>
      <c r="BV67" s="3"/>
    </row>
    <row r="68" spans="1:74" ht="31.2" customHeight="1" thickBo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90"/>
      <c r="AC68" s="8"/>
      <c r="AD68" s="285">
        <v>23</v>
      </c>
      <c r="AE68" s="293" t="s">
        <v>291</v>
      </c>
      <c r="AF68" s="340" t="s">
        <v>390</v>
      </c>
      <c r="AG68" s="328" t="s">
        <v>390</v>
      </c>
      <c r="AH68" s="328"/>
      <c r="AI68" s="328" t="s">
        <v>336</v>
      </c>
      <c r="AJ68" s="328" t="s">
        <v>336</v>
      </c>
      <c r="AK68" s="328" t="s">
        <v>228</v>
      </c>
      <c r="AL68" s="328" t="s">
        <v>228</v>
      </c>
      <c r="AM68" s="341"/>
      <c r="AN68" s="340" t="s">
        <v>232</v>
      </c>
      <c r="AO68" s="328" t="s">
        <v>140</v>
      </c>
      <c r="AP68" s="328" t="s">
        <v>390</v>
      </c>
      <c r="AQ68" s="328" t="s">
        <v>390</v>
      </c>
      <c r="AR68" s="328" t="s">
        <v>236</v>
      </c>
      <c r="AS68" s="328" t="s">
        <v>339</v>
      </c>
      <c r="AT68" s="328" t="s">
        <v>339</v>
      </c>
      <c r="AU68" s="341"/>
      <c r="AV68" s="340" t="s">
        <v>18</v>
      </c>
      <c r="AW68" s="328" t="s">
        <v>336</v>
      </c>
      <c r="AX68" s="328" t="s">
        <v>236</v>
      </c>
      <c r="AY68" s="328" t="s">
        <v>390</v>
      </c>
      <c r="AZ68" s="328" t="s">
        <v>140</v>
      </c>
      <c r="BA68" s="328" t="s">
        <v>140</v>
      </c>
      <c r="BB68" s="328" t="s">
        <v>228</v>
      </c>
      <c r="BC68" s="341"/>
      <c r="BD68" s="340"/>
      <c r="BE68" s="328"/>
      <c r="BF68" s="328" t="s">
        <v>336</v>
      </c>
      <c r="BG68" s="328" t="s">
        <v>390</v>
      </c>
      <c r="BH68" s="328" t="s">
        <v>390</v>
      </c>
      <c r="BI68" s="328" t="s">
        <v>232</v>
      </c>
      <c r="BJ68" s="328" t="s">
        <v>228</v>
      </c>
      <c r="BK68" s="341"/>
      <c r="BL68" s="340" t="s">
        <v>140</v>
      </c>
      <c r="BM68" s="328" t="s">
        <v>339</v>
      </c>
      <c r="BN68" s="328" t="s">
        <v>336</v>
      </c>
      <c r="BO68" s="328" t="s">
        <v>336</v>
      </c>
      <c r="BP68" s="328" t="s">
        <v>236</v>
      </c>
      <c r="BQ68" s="328"/>
      <c r="BR68" s="328"/>
      <c r="BS68" s="341"/>
      <c r="BT68" s="3">
        <f t="shared" si="0"/>
        <v>30</v>
      </c>
      <c r="BV68" s="3"/>
    </row>
    <row r="69" spans="1:74" ht="31.2" customHeight="1" thickBo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91"/>
      <c r="AC69" s="259"/>
      <c r="AD69" s="288"/>
      <c r="AE69" s="294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22"/>
      <c r="BQ69" s="322"/>
      <c r="BR69" s="322"/>
      <c r="BS69" s="322"/>
      <c r="BT69" s="3">
        <f t="shared" si="0"/>
        <v>0</v>
      </c>
      <c r="BV69" s="3"/>
    </row>
    <row r="70" spans="1:74" s="150" customFormat="1" ht="31.2" customHeight="1" x14ac:dyDescent="0.35">
      <c r="AB70" s="390"/>
      <c r="AC70" s="8"/>
      <c r="AD70" s="284"/>
      <c r="AE70" s="290" t="s">
        <v>345</v>
      </c>
      <c r="AF70" s="356" t="s">
        <v>225</v>
      </c>
      <c r="AG70" s="357"/>
      <c r="AH70" s="357"/>
      <c r="AI70" s="357"/>
      <c r="AJ70" s="357"/>
      <c r="AK70" s="357"/>
      <c r="AL70" s="357"/>
      <c r="AM70" s="358"/>
      <c r="AN70" s="356" t="s">
        <v>10</v>
      </c>
      <c r="AO70" s="357"/>
      <c r="AP70" s="357"/>
      <c r="AQ70" s="357"/>
      <c r="AR70" s="357"/>
      <c r="AS70" s="357"/>
      <c r="AT70" s="357"/>
      <c r="AU70" s="358"/>
      <c r="AV70" s="356"/>
      <c r="AW70" s="357"/>
      <c r="AX70" s="357"/>
      <c r="AY70" s="357" t="s">
        <v>11</v>
      </c>
      <c r="AZ70" s="357"/>
      <c r="BA70" s="357"/>
      <c r="BB70" s="357"/>
      <c r="BC70" s="358"/>
      <c r="BD70" s="356"/>
      <c r="BE70" s="357"/>
      <c r="BF70" s="357"/>
      <c r="BG70" s="357"/>
      <c r="BH70" s="357"/>
      <c r="BI70" s="357"/>
      <c r="BJ70" s="357" t="s">
        <v>12</v>
      </c>
      <c r="BK70" s="358"/>
      <c r="BL70" s="356" t="s">
        <v>13</v>
      </c>
      <c r="BM70" s="357"/>
      <c r="BN70" s="357"/>
      <c r="BO70" s="357"/>
      <c r="BP70" s="357"/>
      <c r="BQ70" s="357"/>
      <c r="BR70" s="357"/>
      <c r="BS70" s="358"/>
      <c r="BT70" s="3">
        <f t="shared" si="0"/>
        <v>5</v>
      </c>
    </row>
    <row r="71" spans="1:74" ht="31.2" customHeight="1" thickBo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90"/>
      <c r="AC71" s="8"/>
      <c r="AD71" s="285"/>
      <c r="AE71" s="291" t="s">
        <v>138</v>
      </c>
      <c r="AF71" s="319">
        <v>1</v>
      </c>
      <c r="AG71" s="320">
        <v>2</v>
      </c>
      <c r="AH71" s="320">
        <v>3</v>
      </c>
      <c r="AI71" s="320">
        <v>4</v>
      </c>
      <c r="AJ71" s="320">
        <v>5</v>
      </c>
      <c r="AK71" s="320">
        <v>6</v>
      </c>
      <c r="AL71" s="320">
        <v>7</v>
      </c>
      <c r="AM71" s="323">
        <v>8</v>
      </c>
      <c r="AN71" s="319">
        <v>1</v>
      </c>
      <c r="AO71" s="320">
        <v>2</v>
      </c>
      <c r="AP71" s="320">
        <v>3</v>
      </c>
      <c r="AQ71" s="320">
        <v>4</v>
      </c>
      <c r="AR71" s="320">
        <v>2</v>
      </c>
      <c r="AS71" s="320">
        <v>6</v>
      </c>
      <c r="AT71" s="320">
        <v>7</v>
      </c>
      <c r="AU71" s="323">
        <v>8</v>
      </c>
      <c r="AV71" s="319">
        <v>4</v>
      </c>
      <c r="AW71" s="320">
        <v>5</v>
      </c>
      <c r="AX71" s="320">
        <v>3</v>
      </c>
      <c r="AY71" s="320">
        <v>1</v>
      </c>
      <c r="AZ71" s="320">
        <v>5</v>
      </c>
      <c r="BA71" s="320">
        <v>6</v>
      </c>
      <c r="BB71" s="320">
        <v>7</v>
      </c>
      <c r="BC71" s="323">
        <v>8</v>
      </c>
      <c r="BD71" s="319">
        <v>6</v>
      </c>
      <c r="BE71" s="320">
        <v>3</v>
      </c>
      <c r="BF71" s="320">
        <v>5</v>
      </c>
      <c r="BG71" s="320">
        <v>3</v>
      </c>
      <c r="BH71" s="320">
        <v>4</v>
      </c>
      <c r="BI71" s="320">
        <v>2</v>
      </c>
      <c r="BJ71" s="320">
        <v>1</v>
      </c>
      <c r="BK71" s="323">
        <v>8</v>
      </c>
      <c r="BL71" s="319">
        <v>1</v>
      </c>
      <c r="BM71" s="320">
        <v>2</v>
      </c>
      <c r="BN71" s="320">
        <v>5</v>
      </c>
      <c r="BO71" s="320">
        <v>4</v>
      </c>
      <c r="BP71" s="320">
        <v>6</v>
      </c>
      <c r="BQ71" s="320">
        <v>7</v>
      </c>
      <c r="BR71" s="320">
        <v>7</v>
      </c>
      <c r="BS71" s="323">
        <v>8</v>
      </c>
      <c r="BT71" s="3">
        <f t="shared" si="0"/>
        <v>40</v>
      </c>
      <c r="BV71" s="3"/>
    </row>
    <row r="72" spans="1:74" ht="31.2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90"/>
      <c r="AC72" s="8"/>
      <c r="AD72" s="285">
        <v>1</v>
      </c>
      <c r="AE72" s="295" t="s">
        <v>292</v>
      </c>
      <c r="AF72" s="338" t="s">
        <v>19</v>
      </c>
      <c r="AG72" s="325" t="s">
        <v>20</v>
      </c>
      <c r="AH72" s="325" t="s">
        <v>18</v>
      </c>
      <c r="AI72" s="325" t="s">
        <v>14</v>
      </c>
      <c r="AJ72" s="325" t="s">
        <v>14</v>
      </c>
      <c r="AK72" s="325" t="s">
        <v>340</v>
      </c>
      <c r="AL72" s="325" t="s">
        <v>340</v>
      </c>
      <c r="AM72" s="349"/>
      <c r="AN72" s="338"/>
      <c r="AO72" s="325" t="s">
        <v>140</v>
      </c>
      <c r="AP72" s="325" t="s">
        <v>20</v>
      </c>
      <c r="AQ72" s="325" t="s">
        <v>20</v>
      </c>
      <c r="AR72" s="325" t="s">
        <v>236</v>
      </c>
      <c r="AS72" s="325" t="s">
        <v>349</v>
      </c>
      <c r="AT72" s="325"/>
      <c r="AU72" s="349"/>
      <c r="AV72" s="338" t="s">
        <v>242</v>
      </c>
      <c r="AW72" s="325" t="s">
        <v>242</v>
      </c>
      <c r="AX72" s="325" t="s">
        <v>236</v>
      </c>
      <c r="AY72" s="325"/>
      <c r="AZ72" s="325" t="s">
        <v>140</v>
      </c>
      <c r="BA72" s="325" t="s">
        <v>140</v>
      </c>
      <c r="BB72" s="325" t="s">
        <v>338</v>
      </c>
      <c r="BC72" s="349"/>
      <c r="BD72" s="338"/>
      <c r="BE72" s="325"/>
      <c r="BF72" s="325" t="s">
        <v>14</v>
      </c>
      <c r="BG72" s="325" t="s">
        <v>20</v>
      </c>
      <c r="BH72" s="325" t="s">
        <v>20</v>
      </c>
      <c r="BI72" s="325" t="s">
        <v>338</v>
      </c>
      <c r="BJ72" s="325" t="s">
        <v>338</v>
      </c>
      <c r="BK72" s="349"/>
      <c r="BL72" s="338" t="s">
        <v>140</v>
      </c>
      <c r="BM72" s="325" t="s">
        <v>340</v>
      </c>
      <c r="BN72" s="325" t="s">
        <v>14</v>
      </c>
      <c r="BO72" s="325" t="s">
        <v>242</v>
      </c>
      <c r="BP72" s="325" t="s">
        <v>236</v>
      </c>
      <c r="BQ72" s="325"/>
      <c r="BR72" s="325"/>
      <c r="BS72" s="349"/>
      <c r="BT72" s="3">
        <f t="shared" si="0"/>
        <v>28</v>
      </c>
      <c r="BV72" s="3"/>
    </row>
    <row r="73" spans="1:74" ht="31.2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90"/>
      <c r="AC73" s="8"/>
      <c r="AD73" s="285">
        <v>2</v>
      </c>
      <c r="AE73" s="295" t="s">
        <v>293</v>
      </c>
      <c r="AF73" s="329" t="s">
        <v>390</v>
      </c>
      <c r="AG73" s="327" t="s">
        <v>390</v>
      </c>
      <c r="AH73" s="327"/>
      <c r="AI73" s="327" t="s">
        <v>336</v>
      </c>
      <c r="AJ73" s="327" t="s">
        <v>336</v>
      </c>
      <c r="AK73" s="342" t="s">
        <v>339</v>
      </c>
      <c r="AL73" s="342" t="s">
        <v>339</v>
      </c>
      <c r="AM73" s="350"/>
      <c r="AN73" s="329"/>
      <c r="AO73" s="327" t="s">
        <v>140</v>
      </c>
      <c r="AP73" s="327" t="s">
        <v>390</v>
      </c>
      <c r="AQ73" s="327" t="s">
        <v>390</v>
      </c>
      <c r="AR73" s="327" t="s">
        <v>230</v>
      </c>
      <c r="AS73" s="342" t="s">
        <v>237</v>
      </c>
      <c r="AT73" s="342" t="s">
        <v>237</v>
      </c>
      <c r="AU73" s="350"/>
      <c r="AV73" s="329" t="s">
        <v>18</v>
      </c>
      <c r="AW73" s="327" t="s">
        <v>336</v>
      </c>
      <c r="AX73" s="327" t="s">
        <v>230</v>
      </c>
      <c r="AY73" s="327" t="s">
        <v>390</v>
      </c>
      <c r="AZ73" s="327" t="s">
        <v>140</v>
      </c>
      <c r="BA73" s="342" t="s">
        <v>140</v>
      </c>
      <c r="BB73" s="342" t="s">
        <v>338</v>
      </c>
      <c r="BC73" s="350"/>
      <c r="BD73" s="329" t="s">
        <v>242</v>
      </c>
      <c r="BE73" s="327" t="s">
        <v>242</v>
      </c>
      <c r="BF73" s="327" t="s">
        <v>336</v>
      </c>
      <c r="BG73" s="327" t="s">
        <v>390</v>
      </c>
      <c r="BH73" s="327" t="s">
        <v>390</v>
      </c>
      <c r="BI73" s="342" t="s">
        <v>338</v>
      </c>
      <c r="BJ73" s="342" t="s">
        <v>339</v>
      </c>
      <c r="BK73" s="350"/>
      <c r="BL73" s="329" t="s">
        <v>140</v>
      </c>
      <c r="BM73" s="327" t="s">
        <v>237</v>
      </c>
      <c r="BN73" s="327" t="s">
        <v>336</v>
      </c>
      <c r="BO73" s="327" t="s">
        <v>336</v>
      </c>
      <c r="BP73" s="327" t="s">
        <v>230</v>
      </c>
      <c r="BQ73" s="342" t="s">
        <v>242</v>
      </c>
      <c r="BR73" s="342"/>
      <c r="BS73" s="350"/>
      <c r="BT73" s="3">
        <f t="shared" si="0"/>
        <v>32</v>
      </c>
      <c r="BV73" s="3"/>
    </row>
    <row r="74" spans="1:74" ht="31.2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90"/>
      <c r="AC74" s="8"/>
      <c r="AD74" s="285">
        <v>3</v>
      </c>
      <c r="AE74" s="295" t="s">
        <v>317</v>
      </c>
      <c r="AF74" s="329" t="s">
        <v>19</v>
      </c>
      <c r="AG74" s="327" t="s">
        <v>20</v>
      </c>
      <c r="AH74" s="327" t="s">
        <v>18</v>
      </c>
      <c r="AI74" s="327" t="s">
        <v>14</v>
      </c>
      <c r="AJ74" s="327" t="s">
        <v>14</v>
      </c>
      <c r="AK74" s="327" t="s">
        <v>340</v>
      </c>
      <c r="AL74" s="327" t="s">
        <v>340</v>
      </c>
      <c r="AM74" s="350"/>
      <c r="AN74" s="329" t="s">
        <v>31</v>
      </c>
      <c r="AO74" s="327"/>
      <c r="AP74" s="327" t="s">
        <v>20</v>
      </c>
      <c r="AQ74" s="327" t="s">
        <v>20</v>
      </c>
      <c r="AR74" s="327" t="s">
        <v>140</v>
      </c>
      <c r="AS74" s="327" t="s">
        <v>349</v>
      </c>
      <c r="AT74" s="327"/>
      <c r="AU74" s="350"/>
      <c r="AV74" s="329" t="s">
        <v>242</v>
      </c>
      <c r="AW74" s="327" t="s">
        <v>242</v>
      </c>
      <c r="AX74" s="327" t="s">
        <v>140</v>
      </c>
      <c r="AY74" s="327"/>
      <c r="AZ74" s="327" t="s">
        <v>22</v>
      </c>
      <c r="BA74" s="327" t="s">
        <v>22</v>
      </c>
      <c r="BB74" s="327"/>
      <c r="BC74" s="350"/>
      <c r="BD74" s="329"/>
      <c r="BE74" s="327"/>
      <c r="BF74" s="327" t="s">
        <v>14</v>
      </c>
      <c r="BG74" s="327" t="s">
        <v>20</v>
      </c>
      <c r="BH74" s="327" t="s">
        <v>20</v>
      </c>
      <c r="BI74" s="327" t="s">
        <v>140</v>
      </c>
      <c r="BJ74" s="327" t="s">
        <v>340</v>
      </c>
      <c r="BK74" s="350"/>
      <c r="BL74" s="329" t="s">
        <v>22</v>
      </c>
      <c r="BM74" s="327" t="s">
        <v>31</v>
      </c>
      <c r="BN74" s="327" t="s">
        <v>14</v>
      </c>
      <c r="BO74" s="327" t="s">
        <v>242</v>
      </c>
      <c r="BP74" s="327" t="s">
        <v>140</v>
      </c>
      <c r="BQ74" s="327"/>
      <c r="BR74" s="327"/>
      <c r="BS74" s="350"/>
      <c r="BT74" s="3">
        <f t="shared" si="0"/>
        <v>27</v>
      </c>
      <c r="BV74" s="3"/>
    </row>
    <row r="75" spans="1:74" ht="31.2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90"/>
      <c r="AC75" s="8"/>
      <c r="AD75" s="285">
        <v>4</v>
      </c>
      <c r="AE75" s="295" t="s">
        <v>294</v>
      </c>
      <c r="AF75" s="329" t="s">
        <v>390</v>
      </c>
      <c r="AG75" s="327" t="s">
        <v>390</v>
      </c>
      <c r="AH75" s="327" t="s">
        <v>337</v>
      </c>
      <c r="AI75" s="327" t="s">
        <v>336</v>
      </c>
      <c r="AJ75" s="327" t="s">
        <v>336</v>
      </c>
      <c r="AK75" s="327"/>
      <c r="AL75" s="327"/>
      <c r="AM75" s="350"/>
      <c r="AN75" s="329" t="s">
        <v>338</v>
      </c>
      <c r="AO75" s="327" t="s">
        <v>338</v>
      </c>
      <c r="AP75" s="327" t="s">
        <v>390</v>
      </c>
      <c r="AQ75" s="327" t="s">
        <v>390</v>
      </c>
      <c r="AR75" s="327" t="s">
        <v>140</v>
      </c>
      <c r="AS75" s="327" t="s">
        <v>340</v>
      </c>
      <c r="AT75" s="327" t="s">
        <v>340</v>
      </c>
      <c r="AU75" s="350"/>
      <c r="AV75" s="329" t="s">
        <v>18</v>
      </c>
      <c r="AW75" s="327" t="s">
        <v>336</v>
      </c>
      <c r="AX75" s="327" t="s">
        <v>140</v>
      </c>
      <c r="AY75" s="327" t="s">
        <v>390</v>
      </c>
      <c r="AZ75" s="327" t="s">
        <v>22</v>
      </c>
      <c r="BA75" s="327" t="s">
        <v>22</v>
      </c>
      <c r="BB75" s="327"/>
      <c r="BC75" s="350"/>
      <c r="BD75" s="329" t="s">
        <v>337</v>
      </c>
      <c r="BE75" s="327" t="s">
        <v>337</v>
      </c>
      <c r="BF75" s="327" t="s">
        <v>336</v>
      </c>
      <c r="BG75" s="327" t="s">
        <v>390</v>
      </c>
      <c r="BH75" s="327" t="s">
        <v>390</v>
      </c>
      <c r="BI75" s="327" t="s">
        <v>140</v>
      </c>
      <c r="BJ75" s="327"/>
      <c r="BK75" s="350"/>
      <c r="BL75" s="329" t="s">
        <v>22</v>
      </c>
      <c r="BM75" s="327" t="s">
        <v>340</v>
      </c>
      <c r="BN75" s="327" t="s">
        <v>336</v>
      </c>
      <c r="BO75" s="327" t="s">
        <v>336</v>
      </c>
      <c r="BP75" s="327" t="s">
        <v>140</v>
      </c>
      <c r="BQ75" s="327" t="s">
        <v>337</v>
      </c>
      <c r="BR75" s="327"/>
      <c r="BS75" s="350"/>
      <c r="BT75" s="3">
        <f t="shared" si="0"/>
        <v>30</v>
      </c>
      <c r="BV75" s="3"/>
    </row>
    <row r="76" spans="1:74" ht="31.2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90"/>
      <c r="AC76" s="8"/>
      <c r="AD76" s="285">
        <v>5</v>
      </c>
      <c r="AE76" s="295" t="s">
        <v>295</v>
      </c>
      <c r="AF76" s="329"/>
      <c r="AG76" s="327" t="s">
        <v>20</v>
      </c>
      <c r="AH76" s="327" t="s">
        <v>18</v>
      </c>
      <c r="AI76" s="327" t="s">
        <v>14</v>
      </c>
      <c r="AJ76" s="327" t="s">
        <v>14</v>
      </c>
      <c r="AK76" s="327"/>
      <c r="AL76" s="327"/>
      <c r="AM76" s="350"/>
      <c r="AN76" s="329" t="s">
        <v>338</v>
      </c>
      <c r="AO76" s="327" t="s">
        <v>140</v>
      </c>
      <c r="AP76" s="327" t="s">
        <v>20</v>
      </c>
      <c r="AQ76" s="327" t="s">
        <v>20</v>
      </c>
      <c r="AR76" s="327" t="s">
        <v>230</v>
      </c>
      <c r="AS76" s="327" t="s">
        <v>340</v>
      </c>
      <c r="AT76" s="327" t="s">
        <v>340</v>
      </c>
      <c r="AU76" s="350"/>
      <c r="AV76" s="329" t="s">
        <v>242</v>
      </c>
      <c r="AW76" s="327" t="s">
        <v>242</v>
      </c>
      <c r="AX76" s="327" t="s">
        <v>230</v>
      </c>
      <c r="AY76" s="327"/>
      <c r="AZ76" s="327" t="s">
        <v>140</v>
      </c>
      <c r="BA76" s="327" t="s">
        <v>140</v>
      </c>
      <c r="BB76" s="327" t="s">
        <v>338</v>
      </c>
      <c r="BC76" s="350"/>
      <c r="BD76" s="329"/>
      <c r="BE76" s="327" t="s">
        <v>349</v>
      </c>
      <c r="BF76" s="327" t="s">
        <v>14</v>
      </c>
      <c r="BG76" s="327" t="s">
        <v>20</v>
      </c>
      <c r="BH76" s="327" t="s">
        <v>20</v>
      </c>
      <c r="BI76" s="327" t="s">
        <v>338</v>
      </c>
      <c r="BJ76" s="327" t="s">
        <v>338</v>
      </c>
      <c r="BK76" s="350"/>
      <c r="BL76" s="329" t="s">
        <v>140</v>
      </c>
      <c r="BM76" s="327" t="s">
        <v>340</v>
      </c>
      <c r="BN76" s="327" t="s">
        <v>14</v>
      </c>
      <c r="BO76" s="327" t="s">
        <v>242</v>
      </c>
      <c r="BP76" s="327" t="s">
        <v>230</v>
      </c>
      <c r="BQ76" s="327"/>
      <c r="BR76" s="327"/>
      <c r="BS76" s="350"/>
      <c r="BT76" s="3">
        <f t="shared" si="0"/>
        <v>28</v>
      </c>
      <c r="BV76" s="3"/>
    </row>
    <row r="77" spans="1:74" ht="31.2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90"/>
      <c r="AC77" s="8"/>
      <c r="AD77" s="285">
        <v>6</v>
      </c>
      <c r="AE77" s="295" t="s">
        <v>296</v>
      </c>
      <c r="AF77" s="329"/>
      <c r="AG77" s="327" t="s">
        <v>20</v>
      </c>
      <c r="AH77" s="327" t="s">
        <v>18</v>
      </c>
      <c r="AI77" s="327" t="s">
        <v>14</v>
      </c>
      <c r="AJ77" s="327" t="s">
        <v>14</v>
      </c>
      <c r="AK77" s="327" t="s">
        <v>340</v>
      </c>
      <c r="AL77" s="327" t="s">
        <v>340</v>
      </c>
      <c r="AM77" s="350"/>
      <c r="AN77" s="329" t="s">
        <v>338</v>
      </c>
      <c r="AO77" s="327" t="s">
        <v>338</v>
      </c>
      <c r="AP77" s="327" t="s">
        <v>20</v>
      </c>
      <c r="AQ77" s="327" t="s">
        <v>20</v>
      </c>
      <c r="AR77" s="327" t="s">
        <v>140</v>
      </c>
      <c r="AS77" s="327" t="s">
        <v>340</v>
      </c>
      <c r="AT77" s="327" t="s">
        <v>340</v>
      </c>
      <c r="AU77" s="350"/>
      <c r="AV77" s="329" t="s">
        <v>242</v>
      </c>
      <c r="AW77" s="327" t="s">
        <v>242</v>
      </c>
      <c r="AX77" s="327" t="s">
        <v>140</v>
      </c>
      <c r="AY77" s="327"/>
      <c r="AZ77" s="327" t="s">
        <v>22</v>
      </c>
      <c r="BA77" s="327" t="s">
        <v>22</v>
      </c>
      <c r="BB77" s="327"/>
      <c r="BC77" s="350"/>
      <c r="BD77" s="329"/>
      <c r="BE77" s="327" t="s">
        <v>349</v>
      </c>
      <c r="BF77" s="327" t="s">
        <v>14</v>
      </c>
      <c r="BG77" s="327" t="s">
        <v>20</v>
      </c>
      <c r="BH77" s="327" t="s">
        <v>20</v>
      </c>
      <c r="BI77" s="327" t="s">
        <v>140</v>
      </c>
      <c r="BJ77" s="327"/>
      <c r="BK77" s="350"/>
      <c r="BL77" s="329" t="s">
        <v>22</v>
      </c>
      <c r="BM77" s="327" t="s">
        <v>340</v>
      </c>
      <c r="BN77" s="327" t="s">
        <v>14</v>
      </c>
      <c r="BO77" s="327" t="s">
        <v>242</v>
      </c>
      <c r="BP77" s="327" t="s">
        <v>140</v>
      </c>
      <c r="BQ77" s="327"/>
      <c r="BR77" s="327"/>
      <c r="BS77" s="350"/>
      <c r="BT77" s="3">
        <f t="shared" si="0"/>
        <v>28</v>
      </c>
      <c r="BV77" s="3"/>
    </row>
    <row r="78" spans="1:74" ht="31.2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90"/>
      <c r="AC78" s="8"/>
      <c r="AD78" s="285">
        <v>7</v>
      </c>
      <c r="AE78" s="295" t="s">
        <v>297</v>
      </c>
      <c r="AF78" s="329" t="s">
        <v>390</v>
      </c>
      <c r="AG78" s="327" t="s">
        <v>390</v>
      </c>
      <c r="AH78" s="327" t="s">
        <v>337</v>
      </c>
      <c r="AI78" s="327" t="s">
        <v>336</v>
      </c>
      <c r="AJ78" s="327" t="s">
        <v>336</v>
      </c>
      <c r="AK78" s="327"/>
      <c r="AL78" s="327"/>
      <c r="AM78" s="350"/>
      <c r="AN78" s="329" t="s">
        <v>232</v>
      </c>
      <c r="AO78" s="327" t="s">
        <v>232</v>
      </c>
      <c r="AP78" s="327" t="s">
        <v>390</v>
      </c>
      <c r="AQ78" s="327" t="s">
        <v>390</v>
      </c>
      <c r="AR78" s="327" t="s">
        <v>140</v>
      </c>
      <c r="AS78" s="327" t="s">
        <v>339</v>
      </c>
      <c r="AT78" s="327" t="s">
        <v>339</v>
      </c>
      <c r="AU78" s="350"/>
      <c r="AV78" s="329" t="s">
        <v>18</v>
      </c>
      <c r="AW78" s="327" t="s">
        <v>336</v>
      </c>
      <c r="AX78" s="327" t="s">
        <v>140</v>
      </c>
      <c r="AY78" s="327" t="s">
        <v>390</v>
      </c>
      <c r="AZ78" s="327" t="s">
        <v>236</v>
      </c>
      <c r="BA78" s="327" t="s">
        <v>236</v>
      </c>
      <c r="BB78" s="327"/>
      <c r="BC78" s="350"/>
      <c r="BD78" s="329" t="s">
        <v>337</v>
      </c>
      <c r="BE78" s="327" t="s">
        <v>337</v>
      </c>
      <c r="BF78" s="327" t="s">
        <v>336</v>
      </c>
      <c r="BG78" s="327" t="s">
        <v>390</v>
      </c>
      <c r="BH78" s="327" t="s">
        <v>390</v>
      </c>
      <c r="BI78" s="327" t="s">
        <v>140</v>
      </c>
      <c r="BJ78" s="327"/>
      <c r="BK78" s="350"/>
      <c r="BL78" s="329" t="s">
        <v>236</v>
      </c>
      <c r="BM78" s="327" t="s">
        <v>339</v>
      </c>
      <c r="BN78" s="327" t="s">
        <v>336</v>
      </c>
      <c r="BO78" s="327" t="s">
        <v>336</v>
      </c>
      <c r="BP78" s="327" t="s">
        <v>140</v>
      </c>
      <c r="BQ78" s="327" t="s">
        <v>337</v>
      </c>
      <c r="BR78" s="327"/>
      <c r="BS78" s="350"/>
      <c r="BT78" s="3">
        <f t="shared" si="0"/>
        <v>30</v>
      </c>
      <c r="BV78" s="3"/>
    </row>
    <row r="79" spans="1:74" ht="31.2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90"/>
      <c r="AC79" s="8"/>
      <c r="AD79" s="285">
        <v>8</v>
      </c>
      <c r="AE79" s="295" t="s">
        <v>298</v>
      </c>
      <c r="AF79" s="329"/>
      <c r="AG79" s="327" t="s">
        <v>336</v>
      </c>
      <c r="AH79" s="327" t="s">
        <v>18</v>
      </c>
      <c r="AI79" s="327" t="s">
        <v>390</v>
      </c>
      <c r="AJ79" s="327" t="s">
        <v>390</v>
      </c>
      <c r="AK79" s="327" t="s">
        <v>228</v>
      </c>
      <c r="AL79" s="327" t="s">
        <v>228</v>
      </c>
      <c r="AM79" s="350"/>
      <c r="AN79" s="329" t="s">
        <v>338</v>
      </c>
      <c r="AO79" s="327" t="s">
        <v>140</v>
      </c>
      <c r="AP79" s="327" t="s">
        <v>336</v>
      </c>
      <c r="AQ79" s="327" t="s">
        <v>336</v>
      </c>
      <c r="AR79" s="327" t="s">
        <v>236</v>
      </c>
      <c r="AS79" s="327" t="s">
        <v>340</v>
      </c>
      <c r="AT79" s="327" t="s">
        <v>340</v>
      </c>
      <c r="AU79" s="350"/>
      <c r="AV79" s="329" t="s">
        <v>390</v>
      </c>
      <c r="AW79" s="327" t="s">
        <v>390</v>
      </c>
      <c r="AX79" s="327" t="s">
        <v>236</v>
      </c>
      <c r="AY79" s="327" t="s">
        <v>336</v>
      </c>
      <c r="AZ79" s="327" t="s">
        <v>140</v>
      </c>
      <c r="BA79" s="327" t="s">
        <v>140</v>
      </c>
      <c r="BB79" s="327" t="s">
        <v>228</v>
      </c>
      <c r="BC79" s="350"/>
      <c r="BD79" s="329"/>
      <c r="BE79" s="327"/>
      <c r="BF79" s="327" t="s">
        <v>390</v>
      </c>
      <c r="BG79" s="327" t="s">
        <v>336</v>
      </c>
      <c r="BH79" s="327" t="s">
        <v>336</v>
      </c>
      <c r="BI79" s="327" t="s">
        <v>338</v>
      </c>
      <c r="BJ79" s="327" t="s">
        <v>228</v>
      </c>
      <c r="BK79" s="350"/>
      <c r="BL79" s="329" t="s">
        <v>140</v>
      </c>
      <c r="BM79" s="327" t="s">
        <v>340</v>
      </c>
      <c r="BN79" s="327" t="s">
        <v>390</v>
      </c>
      <c r="BO79" s="327" t="s">
        <v>390</v>
      </c>
      <c r="BP79" s="327" t="s">
        <v>236</v>
      </c>
      <c r="BQ79" s="327"/>
      <c r="BR79" s="327"/>
      <c r="BS79" s="350"/>
      <c r="BT79" s="3">
        <f t="shared" si="0"/>
        <v>30</v>
      </c>
      <c r="BV79" s="3"/>
    </row>
    <row r="80" spans="1:74" ht="31.2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90"/>
      <c r="AC80" s="8"/>
      <c r="AD80" s="285">
        <v>9</v>
      </c>
      <c r="AE80" s="295" t="s">
        <v>299</v>
      </c>
      <c r="AF80" s="329"/>
      <c r="AG80" s="327" t="s">
        <v>336</v>
      </c>
      <c r="AH80" s="327" t="s">
        <v>18</v>
      </c>
      <c r="AI80" s="327" t="s">
        <v>390</v>
      </c>
      <c r="AJ80" s="327" t="s">
        <v>390</v>
      </c>
      <c r="AK80" s="327"/>
      <c r="AL80" s="327"/>
      <c r="AM80" s="350"/>
      <c r="AN80" s="329" t="s">
        <v>338</v>
      </c>
      <c r="AO80" s="327" t="s">
        <v>338</v>
      </c>
      <c r="AP80" s="327" t="s">
        <v>336</v>
      </c>
      <c r="AQ80" s="327" t="s">
        <v>336</v>
      </c>
      <c r="AR80" s="327" t="s">
        <v>140</v>
      </c>
      <c r="AS80" s="327" t="s">
        <v>339</v>
      </c>
      <c r="AT80" s="327" t="s">
        <v>339</v>
      </c>
      <c r="AU80" s="350"/>
      <c r="AV80" s="329" t="s">
        <v>390</v>
      </c>
      <c r="AW80" s="327" t="s">
        <v>390</v>
      </c>
      <c r="AX80" s="327" t="s">
        <v>140</v>
      </c>
      <c r="AY80" s="327" t="s">
        <v>336</v>
      </c>
      <c r="AZ80" s="327" t="s">
        <v>236</v>
      </c>
      <c r="BA80" s="327" t="s">
        <v>236</v>
      </c>
      <c r="BB80" s="327"/>
      <c r="BC80" s="350"/>
      <c r="BD80" s="329"/>
      <c r="BE80" s="327" t="s">
        <v>349</v>
      </c>
      <c r="BF80" s="327" t="s">
        <v>390</v>
      </c>
      <c r="BG80" s="327" t="s">
        <v>336</v>
      </c>
      <c r="BH80" s="327" t="s">
        <v>336</v>
      </c>
      <c r="BI80" s="327" t="s">
        <v>140</v>
      </c>
      <c r="BJ80" s="327"/>
      <c r="BK80" s="350"/>
      <c r="BL80" s="329" t="s">
        <v>236</v>
      </c>
      <c r="BM80" s="327" t="s">
        <v>339</v>
      </c>
      <c r="BN80" s="327" t="s">
        <v>390</v>
      </c>
      <c r="BO80" s="327" t="s">
        <v>390</v>
      </c>
      <c r="BP80" s="327" t="s">
        <v>140</v>
      </c>
      <c r="BQ80" s="327"/>
      <c r="BR80" s="327"/>
      <c r="BS80" s="350"/>
      <c r="BT80" s="3">
        <f t="shared" si="0"/>
        <v>27</v>
      </c>
      <c r="BV80" s="3"/>
    </row>
    <row r="81" spans="1:74" ht="31.2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90"/>
      <c r="AC81" s="8"/>
      <c r="AD81" s="285">
        <v>10</v>
      </c>
      <c r="AE81" s="6" t="s">
        <v>394</v>
      </c>
      <c r="AF81" s="329"/>
      <c r="AG81" s="327" t="s">
        <v>336</v>
      </c>
      <c r="AH81" s="327" t="s">
        <v>18</v>
      </c>
      <c r="AI81" s="327" t="s">
        <v>390</v>
      </c>
      <c r="AJ81" s="327" t="s">
        <v>390</v>
      </c>
      <c r="AK81" s="327" t="s">
        <v>340</v>
      </c>
      <c r="AL81" s="327" t="s">
        <v>340</v>
      </c>
      <c r="AM81" s="324"/>
      <c r="AN81" s="329"/>
      <c r="AO81" s="327" t="s">
        <v>140</v>
      </c>
      <c r="AP81" s="327" t="s">
        <v>336</v>
      </c>
      <c r="AQ81" s="327" t="s">
        <v>336</v>
      </c>
      <c r="AR81" s="327" t="s">
        <v>230</v>
      </c>
      <c r="AS81" s="327"/>
      <c r="AT81" s="327"/>
      <c r="AU81" s="324"/>
      <c r="AV81" s="329" t="s">
        <v>390</v>
      </c>
      <c r="AW81" s="327" t="s">
        <v>390</v>
      </c>
      <c r="AX81" s="327" t="s">
        <v>230</v>
      </c>
      <c r="AY81" s="327" t="s">
        <v>336</v>
      </c>
      <c r="AZ81" s="327" t="s">
        <v>140</v>
      </c>
      <c r="BA81" s="327" t="s">
        <v>140</v>
      </c>
      <c r="BB81" s="327"/>
      <c r="BC81" s="324"/>
      <c r="BD81" s="329" t="s">
        <v>242</v>
      </c>
      <c r="BE81" s="327" t="s">
        <v>242</v>
      </c>
      <c r="BF81" s="327" t="s">
        <v>390</v>
      </c>
      <c r="BG81" s="327" t="s">
        <v>336</v>
      </c>
      <c r="BH81" s="327" t="s">
        <v>336</v>
      </c>
      <c r="BI81" s="327" t="s">
        <v>232</v>
      </c>
      <c r="BJ81" s="327" t="s">
        <v>232</v>
      </c>
      <c r="BK81" s="324"/>
      <c r="BL81" s="329" t="s">
        <v>140</v>
      </c>
      <c r="BM81" s="327" t="s">
        <v>340</v>
      </c>
      <c r="BN81" s="327" t="s">
        <v>390</v>
      </c>
      <c r="BO81" s="327" t="s">
        <v>390</v>
      </c>
      <c r="BP81" s="327" t="s">
        <v>230</v>
      </c>
      <c r="BQ81" s="327" t="s">
        <v>242</v>
      </c>
      <c r="BR81" s="327"/>
      <c r="BS81" s="324"/>
      <c r="BT81" s="3">
        <f>COUNTA(AF81:BS81)</f>
        <v>29</v>
      </c>
      <c r="BV81" s="3"/>
    </row>
    <row r="82" spans="1:74" ht="31.2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90"/>
      <c r="AC82" s="8"/>
      <c r="AD82" s="285">
        <v>11</v>
      </c>
      <c r="AE82" s="292" t="s">
        <v>279</v>
      </c>
      <c r="AF82" s="329" t="s">
        <v>390</v>
      </c>
      <c r="AG82" s="327" t="s">
        <v>390</v>
      </c>
      <c r="AH82" s="327"/>
      <c r="AI82" s="327" t="s">
        <v>336</v>
      </c>
      <c r="AJ82" s="327" t="s">
        <v>336</v>
      </c>
      <c r="AK82" s="327" t="s">
        <v>228</v>
      </c>
      <c r="AL82" s="327" t="s">
        <v>228</v>
      </c>
      <c r="AM82" s="350"/>
      <c r="AN82" s="329" t="s">
        <v>232</v>
      </c>
      <c r="AO82" s="327" t="s">
        <v>232</v>
      </c>
      <c r="AP82" s="327" t="s">
        <v>390</v>
      </c>
      <c r="AQ82" s="327" t="s">
        <v>390</v>
      </c>
      <c r="AR82" s="327" t="s">
        <v>140</v>
      </c>
      <c r="AS82" s="327" t="s">
        <v>339</v>
      </c>
      <c r="AT82" s="327" t="s">
        <v>339</v>
      </c>
      <c r="AU82" s="350"/>
      <c r="AV82" s="329" t="s">
        <v>18</v>
      </c>
      <c r="AW82" s="327" t="s">
        <v>336</v>
      </c>
      <c r="AX82" s="327" t="s">
        <v>140</v>
      </c>
      <c r="AY82" s="327" t="s">
        <v>390</v>
      </c>
      <c r="AZ82" s="327" t="s">
        <v>22</v>
      </c>
      <c r="BA82" s="327" t="s">
        <v>22</v>
      </c>
      <c r="BB82" s="327" t="s">
        <v>228</v>
      </c>
      <c r="BC82" s="350"/>
      <c r="BD82" s="329"/>
      <c r="BE82" s="327"/>
      <c r="BF82" s="327" t="s">
        <v>336</v>
      </c>
      <c r="BG82" s="327" t="s">
        <v>390</v>
      </c>
      <c r="BH82" s="327" t="s">
        <v>390</v>
      </c>
      <c r="BI82" s="327" t="s">
        <v>140</v>
      </c>
      <c r="BJ82" s="327" t="s">
        <v>228</v>
      </c>
      <c r="BK82" s="350"/>
      <c r="BL82" s="329" t="s">
        <v>22</v>
      </c>
      <c r="BM82" s="327" t="s">
        <v>339</v>
      </c>
      <c r="BN82" s="327" t="s">
        <v>336</v>
      </c>
      <c r="BO82" s="327" t="s">
        <v>336</v>
      </c>
      <c r="BP82" s="327" t="s">
        <v>140</v>
      </c>
      <c r="BQ82" s="327"/>
      <c r="BR82" s="327"/>
      <c r="BS82" s="350"/>
      <c r="BT82" s="3">
        <f t="shared" si="0"/>
        <v>30</v>
      </c>
      <c r="BV82" s="3"/>
    </row>
    <row r="83" spans="1:74" ht="31.2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90"/>
      <c r="AC83" s="8"/>
      <c r="AD83" s="285">
        <v>12</v>
      </c>
      <c r="AE83" s="295" t="s">
        <v>301</v>
      </c>
      <c r="AF83" s="329" t="s">
        <v>18</v>
      </c>
      <c r="AG83" s="327" t="s">
        <v>20</v>
      </c>
      <c r="AH83" s="327"/>
      <c r="AI83" s="327" t="s">
        <v>14</v>
      </c>
      <c r="AJ83" s="327" t="s">
        <v>14</v>
      </c>
      <c r="AK83" s="327"/>
      <c r="AL83" s="327"/>
      <c r="AM83" s="350"/>
      <c r="AN83" s="329" t="s">
        <v>338</v>
      </c>
      <c r="AO83" s="327" t="s">
        <v>338</v>
      </c>
      <c r="AP83" s="327" t="s">
        <v>20</v>
      </c>
      <c r="AQ83" s="327" t="s">
        <v>20</v>
      </c>
      <c r="AR83" s="327" t="s">
        <v>140</v>
      </c>
      <c r="AS83" s="327" t="s">
        <v>340</v>
      </c>
      <c r="AT83" s="327" t="s">
        <v>340</v>
      </c>
      <c r="AU83" s="350"/>
      <c r="AV83" s="329" t="s">
        <v>242</v>
      </c>
      <c r="AW83" s="327" t="s">
        <v>242</v>
      </c>
      <c r="AX83" s="327" t="s">
        <v>140</v>
      </c>
      <c r="AY83" s="327" t="s">
        <v>336</v>
      </c>
      <c r="AZ83" s="327" t="s">
        <v>236</v>
      </c>
      <c r="BA83" s="327" t="s">
        <v>236</v>
      </c>
      <c r="BB83" s="327"/>
      <c r="BC83" s="350"/>
      <c r="BD83" s="329"/>
      <c r="BE83" s="327" t="s">
        <v>349</v>
      </c>
      <c r="BF83" s="327" t="s">
        <v>14</v>
      </c>
      <c r="BG83" s="327" t="s">
        <v>20</v>
      </c>
      <c r="BH83" s="327" t="s">
        <v>20</v>
      </c>
      <c r="BI83" s="327" t="s">
        <v>140</v>
      </c>
      <c r="BJ83" s="327"/>
      <c r="BK83" s="350"/>
      <c r="BL83" s="329" t="s">
        <v>236</v>
      </c>
      <c r="BM83" s="327" t="s">
        <v>340</v>
      </c>
      <c r="BN83" s="327" t="s">
        <v>14</v>
      </c>
      <c r="BO83" s="327" t="s">
        <v>242</v>
      </c>
      <c r="BP83" s="327" t="s">
        <v>140</v>
      </c>
      <c r="BQ83" s="327"/>
      <c r="BR83" s="327"/>
      <c r="BS83" s="350"/>
      <c r="BT83" s="3">
        <f t="shared" si="0"/>
        <v>27</v>
      </c>
      <c r="BV83" s="3"/>
    </row>
    <row r="84" spans="1:74" ht="31.2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90"/>
      <c r="AC84" s="8"/>
      <c r="AD84" s="285">
        <v>13</v>
      </c>
      <c r="AE84" s="295" t="s">
        <v>302</v>
      </c>
      <c r="AF84" s="329" t="s">
        <v>18</v>
      </c>
      <c r="AG84" s="327" t="s">
        <v>20</v>
      </c>
      <c r="AH84" s="327"/>
      <c r="AI84" s="327" t="s">
        <v>14</v>
      </c>
      <c r="AJ84" s="327" t="s">
        <v>14</v>
      </c>
      <c r="AK84" s="327" t="s">
        <v>339</v>
      </c>
      <c r="AL84" s="327" t="s">
        <v>339</v>
      </c>
      <c r="AM84" s="350"/>
      <c r="AN84" s="329" t="s">
        <v>232</v>
      </c>
      <c r="AO84" s="327" t="s">
        <v>232</v>
      </c>
      <c r="AP84" s="327" t="s">
        <v>20</v>
      </c>
      <c r="AQ84" s="327" t="s">
        <v>20</v>
      </c>
      <c r="AR84" s="327" t="s">
        <v>140</v>
      </c>
      <c r="AS84" s="327" t="s">
        <v>349</v>
      </c>
      <c r="AT84" s="327"/>
      <c r="AU84" s="350"/>
      <c r="AV84" s="329" t="s">
        <v>242</v>
      </c>
      <c r="AW84" s="327" t="s">
        <v>242</v>
      </c>
      <c r="AX84" s="327" t="s">
        <v>140</v>
      </c>
      <c r="AY84" s="327"/>
      <c r="AZ84" s="327" t="s">
        <v>236</v>
      </c>
      <c r="BA84" s="327" t="s">
        <v>236</v>
      </c>
      <c r="BB84" s="327"/>
      <c r="BC84" s="350"/>
      <c r="BD84" s="329"/>
      <c r="BE84" s="327"/>
      <c r="BF84" s="327" t="s">
        <v>14</v>
      </c>
      <c r="BG84" s="327" t="s">
        <v>20</v>
      </c>
      <c r="BH84" s="327" t="s">
        <v>20</v>
      </c>
      <c r="BI84" s="327" t="s">
        <v>140</v>
      </c>
      <c r="BK84" s="350"/>
      <c r="BL84" s="329" t="s">
        <v>236</v>
      </c>
      <c r="BM84" s="327" t="s">
        <v>339</v>
      </c>
      <c r="BN84" s="327" t="s">
        <v>14</v>
      </c>
      <c r="BO84" s="327" t="s">
        <v>242</v>
      </c>
      <c r="BP84" s="327" t="s">
        <v>140</v>
      </c>
      <c r="BQ84" s="327"/>
      <c r="BR84" s="327"/>
      <c r="BS84" s="350"/>
      <c r="BT84" s="3">
        <f t="shared" si="0"/>
        <v>26</v>
      </c>
      <c r="BV84" s="3"/>
    </row>
    <row r="85" spans="1:74" ht="31.2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90"/>
      <c r="AC85" s="8"/>
      <c r="AD85" s="285">
        <v>14</v>
      </c>
      <c r="AE85" s="295" t="s">
        <v>303</v>
      </c>
      <c r="AF85" s="329" t="s">
        <v>18</v>
      </c>
      <c r="AG85" s="327" t="s">
        <v>336</v>
      </c>
      <c r="AH85" s="327" t="s">
        <v>337</v>
      </c>
      <c r="AI85" s="327" t="s">
        <v>390</v>
      </c>
      <c r="AJ85" s="327" t="s">
        <v>390</v>
      </c>
      <c r="AK85" s="327"/>
      <c r="AL85" s="327"/>
      <c r="AM85" s="350"/>
      <c r="AN85" s="329" t="s">
        <v>232</v>
      </c>
      <c r="AO85" s="327" t="s">
        <v>232</v>
      </c>
      <c r="AP85" s="327" t="s">
        <v>336</v>
      </c>
      <c r="AQ85" s="327" t="s">
        <v>336</v>
      </c>
      <c r="AR85" s="327" t="s">
        <v>140</v>
      </c>
      <c r="AS85" s="327" t="s">
        <v>339</v>
      </c>
      <c r="AT85" s="327" t="s">
        <v>339</v>
      </c>
      <c r="AU85" s="350"/>
      <c r="AV85" s="329" t="s">
        <v>390</v>
      </c>
      <c r="AW85" s="327" t="s">
        <v>390</v>
      </c>
      <c r="AX85" s="327" t="s">
        <v>140</v>
      </c>
      <c r="AY85" s="327" t="s">
        <v>336</v>
      </c>
      <c r="AZ85" s="327" t="s">
        <v>236</v>
      </c>
      <c r="BA85" s="327" t="s">
        <v>236</v>
      </c>
      <c r="BB85" s="327"/>
      <c r="BC85" s="350"/>
      <c r="BD85" s="329" t="s">
        <v>337</v>
      </c>
      <c r="BE85" s="327" t="s">
        <v>337</v>
      </c>
      <c r="BF85" s="327" t="s">
        <v>390</v>
      </c>
      <c r="BG85" s="327" t="s">
        <v>336</v>
      </c>
      <c r="BH85" s="327" t="s">
        <v>336</v>
      </c>
      <c r="BI85" s="327" t="s">
        <v>140</v>
      </c>
      <c r="BJ85" s="327"/>
      <c r="BK85" s="350"/>
      <c r="BL85" s="329" t="s">
        <v>236</v>
      </c>
      <c r="BM85" s="327" t="s">
        <v>339</v>
      </c>
      <c r="BN85" s="327" t="s">
        <v>390</v>
      </c>
      <c r="BO85" s="327" t="s">
        <v>390</v>
      </c>
      <c r="BP85" s="327" t="s">
        <v>140</v>
      </c>
      <c r="BQ85" s="327" t="s">
        <v>337</v>
      </c>
      <c r="BR85" s="327"/>
      <c r="BS85" s="350"/>
      <c r="BT85" s="3">
        <f t="shared" si="0"/>
        <v>30</v>
      </c>
      <c r="BV85" s="3"/>
    </row>
    <row r="86" spans="1:74" ht="31.2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90"/>
      <c r="AC86" s="8"/>
      <c r="AD86" s="285">
        <v>15</v>
      </c>
      <c r="AE86" s="295" t="s">
        <v>304</v>
      </c>
      <c r="AF86" s="329" t="s">
        <v>18</v>
      </c>
      <c r="AG86" s="327" t="s">
        <v>336</v>
      </c>
      <c r="AH86" s="327"/>
      <c r="AI86" s="327" t="s">
        <v>390</v>
      </c>
      <c r="AJ86" s="327" t="s">
        <v>390</v>
      </c>
      <c r="AK86" s="327"/>
      <c r="AL86" s="327"/>
      <c r="AM86" s="350"/>
      <c r="AN86" s="329"/>
      <c r="AO86" s="327" t="s">
        <v>140</v>
      </c>
      <c r="AP86" s="327" t="s">
        <v>336</v>
      </c>
      <c r="AQ86" s="327" t="s">
        <v>336</v>
      </c>
      <c r="AR86" s="327" t="s">
        <v>230</v>
      </c>
      <c r="AS86" s="327" t="s">
        <v>339</v>
      </c>
      <c r="AT86" s="327" t="s">
        <v>339</v>
      </c>
      <c r="AU86" s="350"/>
      <c r="AV86" s="329" t="s">
        <v>390</v>
      </c>
      <c r="AW86" s="327" t="s">
        <v>390</v>
      </c>
      <c r="AX86" s="327" t="s">
        <v>230</v>
      </c>
      <c r="AY86" s="327" t="s">
        <v>336</v>
      </c>
      <c r="AZ86" s="327" t="s">
        <v>140</v>
      </c>
      <c r="BA86" s="327" t="s">
        <v>140</v>
      </c>
      <c r="BB86" s="327" t="s">
        <v>338</v>
      </c>
      <c r="BC86" s="350"/>
      <c r="BD86" s="329" t="s">
        <v>242</v>
      </c>
      <c r="BE86" s="327" t="s">
        <v>242</v>
      </c>
      <c r="BF86" s="327" t="s">
        <v>390</v>
      </c>
      <c r="BG86" s="327" t="s">
        <v>336</v>
      </c>
      <c r="BH86" s="327" t="s">
        <v>336</v>
      </c>
      <c r="BI86" s="327" t="s">
        <v>338</v>
      </c>
      <c r="BJ86" s="327" t="s">
        <v>338</v>
      </c>
      <c r="BK86" s="350"/>
      <c r="BL86" s="329" t="s">
        <v>140</v>
      </c>
      <c r="BM86" s="327" t="s">
        <v>339</v>
      </c>
      <c r="BN86" s="327" t="s">
        <v>390</v>
      </c>
      <c r="BO86" s="327" t="s">
        <v>390</v>
      </c>
      <c r="BP86" s="327" t="s">
        <v>230</v>
      </c>
      <c r="BQ86" s="327" t="s">
        <v>242</v>
      </c>
      <c r="BR86" s="327"/>
      <c r="BS86" s="350"/>
      <c r="BT86" s="3">
        <f t="shared" si="0"/>
        <v>30</v>
      </c>
      <c r="BV86" s="3"/>
    </row>
    <row r="87" spans="1:74" ht="31.2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90"/>
      <c r="AC87" s="8"/>
      <c r="AD87" s="285">
        <v>16</v>
      </c>
      <c r="AE87" s="295" t="s">
        <v>305</v>
      </c>
      <c r="AF87" s="329" t="s">
        <v>18</v>
      </c>
      <c r="AG87" s="327" t="s">
        <v>336</v>
      </c>
      <c r="AH87" s="327"/>
      <c r="AI87" s="327" t="s">
        <v>390</v>
      </c>
      <c r="AJ87" s="327" t="s">
        <v>390</v>
      </c>
      <c r="AK87" s="327"/>
      <c r="AL87" s="327"/>
      <c r="AM87" s="350"/>
      <c r="AN87" s="329"/>
      <c r="AO87" s="327" t="s">
        <v>140</v>
      </c>
      <c r="AP87" s="327" t="s">
        <v>336</v>
      </c>
      <c r="AQ87" s="327" t="s">
        <v>336</v>
      </c>
      <c r="AR87" s="327" t="s">
        <v>236</v>
      </c>
      <c r="AS87" s="327" t="s">
        <v>339</v>
      </c>
      <c r="AT87" s="327" t="s">
        <v>339</v>
      </c>
      <c r="AU87" s="350"/>
      <c r="AV87" s="329" t="s">
        <v>390</v>
      </c>
      <c r="AW87" s="327" t="s">
        <v>390</v>
      </c>
      <c r="AX87" s="327" t="s">
        <v>236</v>
      </c>
      <c r="AY87" s="327" t="s">
        <v>336</v>
      </c>
      <c r="AZ87" s="327" t="s">
        <v>140</v>
      </c>
      <c r="BA87" s="327" t="s">
        <v>140</v>
      </c>
      <c r="BB87" s="327" t="s">
        <v>338</v>
      </c>
      <c r="BC87" s="350"/>
      <c r="BD87" s="329" t="s">
        <v>242</v>
      </c>
      <c r="BE87" s="327" t="s">
        <v>242</v>
      </c>
      <c r="BF87" s="327" t="s">
        <v>390</v>
      </c>
      <c r="BG87" s="327" t="s">
        <v>336</v>
      </c>
      <c r="BH87" s="327" t="s">
        <v>336</v>
      </c>
      <c r="BI87" s="327" t="s">
        <v>338</v>
      </c>
      <c r="BJ87" s="327" t="s">
        <v>338</v>
      </c>
      <c r="BK87" s="350"/>
      <c r="BL87" s="329" t="s">
        <v>140</v>
      </c>
      <c r="BM87" s="327" t="s">
        <v>339</v>
      </c>
      <c r="BN87" s="327" t="s">
        <v>390</v>
      </c>
      <c r="BO87" s="327" t="s">
        <v>390</v>
      </c>
      <c r="BP87" s="327" t="s">
        <v>236</v>
      </c>
      <c r="BQ87" s="327" t="s">
        <v>242</v>
      </c>
      <c r="BR87" s="327"/>
      <c r="BS87" s="350"/>
      <c r="BT87" s="3">
        <f t="shared" si="0"/>
        <v>30</v>
      </c>
      <c r="BV87" s="3"/>
    </row>
    <row r="88" spans="1:74" ht="31.2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90"/>
      <c r="AC88" s="8"/>
      <c r="AD88" s="285">
        <v>17</v>
      </c>
      <c r="AE88" s="295" t="s">
        <v>306</v>
      </c>
      <c r="AF88" s="329" t="s">
        <v>18</v>
      </c>
      <c r="AG88" s="327" t="s">
        <v>336</v>
      </c>
      <c r="AH88" s="327" t="s">
        <v>19</v>
      </c>
      <c r="AI88" s="327" t="s">
        <v>390</v>
      </c>
      <c r="AJ88" s="327" t="s">
        <v>390</v>
      </c>
      <c r="AK88" s="327"/>
      <c r="AL88" s="327"/>
      <c r="AM88" s="350"/>
      <c r="AN88" s="329"/>
      <c r="AO88" s="327" t="s">
        <v>140</v>
      </c>
      <c r="AP88" s="327" t="s">
        <v>336</v>
      </c>
      <c r="AQ88" s="327" t="s">
        <v>336</v>
      </c>
      <c r="AR88" s="327" t="s">
        <v>230</v>
      </c>
      <c r="AS88" s="327" t="s">
        <v>339</v>
      </c>
      <c r="AT88" s="327" t="s">
        <v>339</v>
      </c>
      <c r="AU88" s="350"/>
      <c r="AV88" s="329" t="s">
        <v>390</v>
      </c>
      <c r="AW88" s="327" t="s">
        <v>390</v>
      </c>
      <c r="AX88" s="327" t="s">
        <v>230</v>
      </c>
      <c r="AY88" s="327" t="s">
        <v>336</v>
      </c>
      <c r="AZ88" s="327" t="s">
        <v>140</v>
      </c>
      <c r="BA88" s="327" t="s">
        <v>140</v>
      </c>
      <c r="BB88" s="327" t="s">
        <v>338</v>
      </c>
      <c r="BC88" s="350"/>
      <c r="BD88" s="329" t="s">
        <v>242</v>
      </c>
      <c r="BE88" s="327" t="s">
        <v>242</v>
      </c>
      <c r="BF88" s="327" t="s">
        <v>390</v>
      </c>
      <c r="BG88" s="327" t="s">
        <v>336</v>
      </c>
      <c r="BH88" s="327" t="s">
        <v>336</v>
      </c>
      <c r="BI88" s="327" t="s">
        <v>338</v>
      </c>
      <c r="BJ88" s="327" t="s">
        <v>338</v>
      </c>
      <c r="BK88" s="350"/>
      <c r="BL88" s="329" t="s">
        <v>140</v>
      </c>
      <c r="BM88" s="327" t="s">
        <v>339</v>
      </c>
      <c r="BN88" s="327" t="s">
        <v>390</v>
      </c>
      <c r="BO88" s="327" t="s">
        <v>390</v>
      </c>
      <c r="BP88" s="327" t="s">
        <v>230</v>
      </c>
      <c r="BQ88" s="327" t="s">
        <v>242</v>
      </c>
      <c r="BR88" s="327"/>
      <c r="BS88" s="350"/>
      <c r="BT88" s="3">
        <f t="shared" si="0"/>
        <v>31</v>
      </c>
      <c r="BV88" s="3"/>
    </row>
    <row r="89" spans="1:74" ht="31.2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90"/>
      <c r="AC89" s="8"/>
      <c r="AD89" s="285">
        <v>18</v>
      </c>
      <c r="AE89" s="295" t="s">
        <v>307</v>
      </c>
      <c r="AF89" s="329" t="s">
        <v>18</v>
      </c>
      <c r="AG89" s="327" t="s">
        <v>336</v>
      </c>
      <c r="AH89" s="327" t="s">
        <v>337</v>
      </c>
      <c r="AI89" s="327" t="s">
        <v>390</v>
      </c>
      <c r="AJ89" s="327" t="s">
        <v>390</v>
      </c>
      <c r="AK89" s="327" t="s">
        <v>228</v>
      </c>
      <c r="AL89" s="327" t="s">
        <v>228</v>
      </c>
      <c r="AM89" s="350"/>
      <c r="AN89" s="329" t="s">
        <v>338</v>
      </c>
      <c r="AO89" s="327" t="s">
        <v>338</v>
      </c>
      <c r="AP89" s="327" t="s">
        <v>336</v>
      </c>
      <c r="AQ89" s="327" t="s">
        <v>336</v>
      </c>
      <c r="AR89" s="327" t="s">
        <v>140</v>
      </c>
      <c r="AS89" s="327" t="s">
        <v>340</v>
      </c>
      <c r="AT89" s="327" t="s">
        <v>340</v>
      </c>
      <c r="AU89" s="350"/>
      <c r="AV89" s="329" t="s">
        <v>390</v>
      </c>
      <c r="AW89" s="327" t="s">
        <v>390</v>
      </c>
      <c r="AX89" s="327" t="s">
        <v>140</v>
      </c>
      <c r="AY89" s="327" t="s">
        <v>336</v>
      </c>
      <c r="AZ89" s="327" t="s">
        <v>236</v>
      </c>
      <c r="BA89" s="327" t="s">
        <v>236</v>
      </c>
      <c r="BB89" s="327" t="s">
        <v>228</v>
      </c>
      <c r="BC89" s="350"/>
      <c r="BD89" s="329" t="s">
        <v>337</v>
      </c>
      <c r="BE89" s="327" t="s">
        <v>337</v>
      </c>
      <c r="BF89" s="327" t="s">
        <v>390</v>
      </c>
      <c r="BG89" s="327" t="s">
        <v>336</v>
      </c>
      <c r="BH89" s="327" t="s">
        <v>336</v>
      </c>
      <c r="BI89" s="327" t="s">
        <v>140</v>
      </c>
      <c r="BJ89" s="327" t="s">
        <v>228</v>
      </c>
      <c r="BK89" s="350"/>
      <c r="BL89" s="329" t="s">
        <v>236</v>
      </c>
      <c r="BM89" s="327" t="s">
        <v>340</v>
      </c>
      <c r="BN89" s="327" t="s">
        <v>390</v>
      </c>
      <c r="BO89" s="327" t="s">
        <v>390</v>
      </c>
      <c r="BP89" s="327" t="s">
        <v>140</v>
      </c>
      <c r="BQ89" s="327" t="s">
        <v>337</v>
      </c>
      <c r="BR89" s="327"/>
      <c r="BS89" s="350"/>
      <c r="BT89" s="3">
        <f t="shared" si="0"/>
        <v>34</v>
      </c>
      <c r="BV89" s="3"/>
    </row>
    <row r="90" spans="1:74" ht="31.2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90"/>
      <c r="AC90" s="8"/>
      <c r="AD90" s="285">
        <v>19</v>
      </c>
      <c r="AE90" s="295" t="s">
        <v>308</v>
      </c>
      <c r="AF90" s="329" t="s">
        <v>18</v>
      </c>
      <c r="AG90" s="327" t="s">
        <v>336</v>
      </c>
      <c r="AH90" s="327"/>
      <c r="AI90" s="327" t="s">
        <v>390</v>
      </c>
      <c r="AJ90" s="327" t="s">
        <v>390</v>
      </c>
      <c r="AK90" s="327" t="s">
        <v>339</v>
      </c>
      <c r="AL90" s="327" t="s">
        <v>339</v>
      </c>
      <c r="AM90" s="350"/>
      <c r="AN90" s="329" t="s">
        <v>338</v>
      </c>
      <c r="AO90" s="327" t="s">
        <v>140</v>
      </c>
      <c r="AP90" s="327" t="s">
        <v>336</v>
      </c>
      <c r="AQ90" s="327" t="s">
        <v>336</v>
      </c>
      <c r="AR90" s="327" t="s">
        <v>230</v>
      </c>
      <c r="AS90" s="327" t="s">
        <v>237</v>
      </c>
      <c r="AT90" s="327" t="s">
        <v>237</v>
      </c>
      <c r="AU90" s="350"/>
      <c r="AV90" s="329" t="s">
        <v>390</v>
      </c>
      <c r="AW90" s="327" t="s">
        <v>390</v>
      </c>
      <c r="AX90" s="327" t="s">
        <v>230</v>
      </c>
      <c r="AY90" s="327" t="s">
        <v>336</v>
      </c>
      <c r="AZ90" s="327" t="s">
        <v>140</v>
      </c>
      <c r="BA90" s="327" t="s">
        <v>140</v>
      </c>
      <c r="BB90" s="327" t="s">
        <v>338</v>
      </c>
      <c r="BC90" s="350"/>
      <c r="BD90" s="329" t="s">
        <v>242</v>
      </c>
      <c r="BE90" s="327" t="s">
        <v>242</v>
      </c>
      <c r="BF90" s="327" t="s">
        <v>390</v>
      </c>
      <c r="BG90" s="327" t="s">
        <v>336</v>
      </c>
      <c r="BH90" s="327" t="s">
        <v>336</v>
      </c>
      <c r="BI90" s="327" t="s">
        <v>338</v>
      </c>
      <c r="BJ90" s="327" t="s">
        <v>339</v>
      </c>
      <c r="BK90" s="350"/>
      <c r="BL90" s="329" t="s">
        <v>140</v>
      </c>
      <c r="BM90" s="327" t="s">
        <v>237</v>
      </c>
      <c r="BN90" s="327" t="s">
        <v>390</v>
      </c>
      <c r="BO90" s="327" t="s">
        <v>390</v>
      </c>
      <c r="BP90" s="327" t="s">
        <v>230</v>
      </c>
      <c r="BQ90" s="327" t="s">
        <v>242</v>
      </c>
      <c r="BR90" s="327"/>
      <c r="BS90" s="350"/>
      <c r="BT90" s="3">
        <f t="shared" si="0"/>
        <v>33</v>
      </c>
      <c r="BV90" s="3"/>
    </row>
    <row r="91" spans="1:74" ht="31.2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90"/>
      <c r="AC91" s="8"/>
      <c r="AD91" s="285">
        <v>20</v>
      </c>
      <c r="AE91" s="295" t="s">
        <v>309</v>
      </c>
      <c r="AF91" s="329" t="s">
        <v>18</v>
      </c>
      <c r="AG91" s="327" t="s">
        <v>336</v>
      </c>
      <c r="AH91" s="327" t="s">
        <v>19</v>
      </c>
      <c r="AI91" s="327" t="s">
        <v>390</v>
      </c>
      <c r="AJ91" s="327" t="s">
        <v>390</v>
      </c>
      <c r="AK91" s="327"/>
      <c r="AL91" s="327"/>
      <c r="AM91" s="350"/>
      <c r="AN91" s="329"/>
      <c r="AO91" s="327" t="s">
        <v>140</v>
      </c>
      <c r="AP91" s="327" t="s">
        <v>336</v>
      </c>
      <c r="AQ91" s="327" t="s">
        <v>336</v>
      </c>
      <c r="AR91" s="327" t="s">
        <v>230</v>
      </c>
      <c r="AS91" s="327" t="s">
        <v>339</v>
      </c>
      <c r="AT91" s="327" t="s">
        <v>339</v>
      </c>
      <c r="AU91" s="350"/>
      <c r="AV91" s="329" t="s">
        <v>390</v>
      </c>
      <c r="AW91" s="327" t="s">
        <v>390</v>
      </c>
      <c r="AX91" s="327" t="s">
        <v>230</v>
      </c>
      <c r="AY91" s="327" t="s">
        <v>336</v>
      </c>
      <c r="AZ91" s="327" t="s">
        <v>140</v>
      </c>
      <c r="BA91" s="327" t="s">
        <v>140</v>
      </c>
      <c r="BB91" s="327" t="s">
        <v>338</v>
      </c>
      <c r="BC91" s="350"/>
      <c r="BD91" s="329" t="s">
        <v>242</v>
      </c>
      <c r="BE91" s="327" t="s">
        <v>242</v>
      </c>
      <c r="BF91" s="327" t="s">
        <v>390</v>
      </c>
      <c r="BG91" s="327" t="s">
        <v>336</v>
      </c>
      <c r="BH91" s="327" t="s">
        <v>336</v>
      </c>
      <c r="BI91" s="327" t="s">
        <v>338</v>
      </c>
      <c r="BJ91" s="327" t="s">
        <v>338</v>
      </c>
      <c r="BK91" s="350"/>
      <c r="BL91" s="329" t="s">
        <v>140</v>
      </c>
      <c r="BM91" s="327" t="s">
        <v>339</v>
      </c>
      <c r="BN91" s="327" t="s">
        <v>390</v>
      </c>
      <c r="BO91" s="327" t="s">
        <v>390</v>
      </c>
      <c r="BP91" s="327" t="s">
        <v>230</v>
      </c>
      <c r="BQ91" s="327" t="s">
        <v>242</v>
      </c>
      <c r="BR91" s="327"/>
      <c r="BS91" s="350"/>
      <c r="BT91" s="3">
        <f t="shared" si="0"/>
        <v>31</v>
      </c>
      <c r="BV91" s="3"/>
    </row>
    <row r="92" spans="1:74" ht="31.2" customHeight="1" thickBo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90"/>
      <c r="AC92" s="8"/>
      <c r="AD92" s="285">
        <v>21</v>
      </c>
      <c r="AE92" s="296" t="s">
        <v>310</v>
      </c>
      <c r="AF92" s="340" t="s">
        <v>18</v>
      </c>
      <c r="AG92" s="328" t="s">
        <v>336</v>
      </c>
      <c r="AH92" s="328" t="s">
        <v>337</v>
      </c>
      <c r="AI92" s="328" t="s">
        <v>390</v>
      </c>
      <c r="AJ92" s="328" t="s">
        <v>390</v>
      </c>
      <c r="AK92" s="328" t="s">
        <v>228</v>
      </c>
      <c r="AL92" s="328" t="s">
        <v>228</v>
      </c>
      <c r="AM92" s="341"/>
      <c r="AN92" s="340" t="s">
        <v>338</v>
      </c>
      <c r="AO92" s="328" t="s">
        <v>140</v>
      </c>
      <c r="AP92" s="328" t="s">
        <v>336</v>
      </c>
      <c r="AQ92" s="328" t="s">
        <v>336</v>
      </c>
      <c r="AR92" s="328" t="s">
        <v>230</v>
      </c>
      <c r="AS92" s="328" t="s">
        <v>340</v>
      </c>
      <c r="AT92" s="328" t="s">
        <v>340</v>
      </c>
      <c r="AU92" s="341"/>
      <c r="AV92" s="340" t="s">
        <v>390</v>
      </c>
      <c r="AW92" s="328" t="s">
        <v>390</v>
      </c>
      <c r="AX92" s="328" t="s">
        <v>230</v>
      </c>
      <c r="AY92" s="328" t="s">
        <v>336</v>
      </c>
      <c r="AZ92" s="328" t="s">
        <v>140</v>
      </c>
      <c r="BA92" s="328" t="s">
        <v>140</v>
      </c>
      <c r="BB92" s="328" t="s">
        <v>228</v>
      </c>
      <c r="BC92" s="341"/>
      <c r="BD92" s="340" t="s">
        <v>337</v>
      </c>
      <c r="BE92" s="328" t="s">
        <v>337</v>
      </c>
      <c r="BF92" s="328" t="s">
        <v>390</v>
      </c>
      <c r="BG92" s="328" t="s">
        <v>336</v>
      </c>
      <c r="BH92" s="328" t="s">
        <v>336</v>
      </c>
      <c r="BI92" s="328" t="s">
        <v>338</v>
      </c>
      <c r="BJ92" s="328" t="s">
        <v>228</v>
      </c>
      <c r="BK92" s="341"/>
      <c r="BL92" s="340" t="s">
        <v>140</v>
      </c>
      <c r="BM92" s="328" t="s">
        <v>340</v>
      </c>
      <c r="BN92" s="328" t="s">
        <v>390</v>
      </c>
      <c r="BO92" s="328" t="s">
        <v>390</v>
      </c>
      <c r="BP92" s="328" t="s">
        <v>230</v>
      </c>
      <c r="BQ92" s="328" t="s">
        <v>337</v>
      </c>
      <c r="BR92" s="328"/>
      <c r="BS92" s="341"/>
      <c r="BT92" s="3">
        <f t="shared" si="0"/>
        <v>34</v>
      </c>
      <c r="BV92" s="3"/>
    </row>
    <row r="93" spans="1:74" ht="31.2" customHeight="1" thickBo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90"/>
      <c r="AC93" s="8"/>
      <c r="AD93" s="286"/>
      <c r="AE93" s="287"/>
      <c r="AF93" s="324"/>
      <c r="AJ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24"/>
      <c r="BB93" s="324"/>
      <c r="BC93" s="324"/>
      <c r="BD93" s="324"/>
      <c r="BE93" s="324"/>
      <c r="BF93" s="324"/>
      <c r="BG93" s="324"/>
      <c r="BH93" s="324"/>
      <c r="BI93" s="324"/>
      <c r="BJ93" s="324"/>
      <c r="BK93" s="324"/>
      <c r="BL93" s="324"/>
      <c r="BM93" s="324"/>
      <c r="BN93" s="324"/>
      <c r="BO93" s="324"/>
      <c r="BP93" s="324"/>
      <c r="BQ93" s="324"/>
      <c r="BR93" s="324"/>
      <c r="BS93" s="324"/>
      <c r="BT93" s="3">
        <f t="shared" si="0"/>
        <v>0</v>
      </c>
      <c r="BV93" s="3"/>
    </row>
    <row r="94" spans="1:74" ht="31.2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90"/>
      <c r="AC94" s="8"/>
      <c r="AD94" s="284"/>
      <c r="AE94" s="290" t="s">
        <v>344</v>
      </c>
      <c r="AF94" s="356" t="s">
        <v>225</v>
      </c>
      <c r="AG94" s="357"/>
      <c r="AH94" s="357"/>
      <c r="AI94" s="357"/>
      <c r="AJ94" s="357"/>
      <c r="AK94" s="357"/>
      <c r="AL94" s="357"/>
      <c r="AM94" s="358"/>
      <c r="AN94" s="356" t="s">
        <v>10</v>
      </c>
      <c r="AO94" s="357"/>
      <c r="AP94" s="357"/>
      <c r="AQ94" s="357"/>
      <c r="AR94" s="357"/>
      <c r="AS94" s="357"/>
      <c r="AT94" s="357"/>
      <c r="AU94" s="358"/>
      <c r="AV94" s="356"/>
      <c r="AW94" s="357"/>
      <c r="AX94" s="357"/>
      <c r="AY94" s="357" t="s">
        <v>11</v>
      </c>
      <c r="AZ94" s="357"/>
      <c r="BA94" s="357"/>
      <c r="BB94" s="357"/>
      <c r="BC94" s="358"/>
      <c r="BD94" s="356"/>
      <c r="BE94" s="357"/>
      <c r="BF94" s="357"/>
      <c r="BG94" s="357"/>
      <c r="BH94" s="357"/>
      <c r="BI94" s="357"/>
      <c r="BJ94" s="357" t="s">
        <v>12</v>
      </c>
      <c r="BK94" s="358"/>
      <c r="BL94" s="356" t="s">
        <v>13</v>
      </c>
      <c r="BM94" s="357"/>
      <c r="BN94" s="357"/>
      <c r="BO94" s="357"/>
      <c r="BP94" s="357"/>
      <c r="BQ94" s="357"/>
      <c r="BR94" s="357"/>
      <c r="BS94" s="358"/>
      <c r="BT94" s="3">
        <f t="shared" si="0"/>
        <v>5</v>
      </c>
      <c r="BV94" s="3"/>
    </row>
    <row r="95" spans="1:74" ht="31.2" customHeight="1" thickBo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90"/>
      <c r="AC95" s="8"/>
      <c r="AD95" s="285"/>
      <c r="AE95" s="291" t="s">
        <v>138</v>
      </c>
      <c r="AF95" s="319">
        <v>1</v>
      </c>
      <c r="AG95" s="320">
        <v>2</v>
      </c>
      <c r="AH95" s="320">
        <v>3</v>
      </c>
      <c r="AI95" s="320">
        <v>4</v>
      </c>
      <c r="AJ95" s="320">
        <v>5</v>
      </c>
      <c r="AK95" s="320">
        <v>6</v>
      </c>
      <c r="AL95" s="320">
        <v>7</v>
      </c>
      <c r="AM95" s="323">
        <v>8</v>
      </c>
      <c r="AN95" s="319">
        <v>1</v>
      </c>
      <c r="AO95" s="320">
        <v>2</v>
      </c>
      <c r="AP95" s="320">
        <v>3</v>
      </c>
      <c r="AQ95" s="320">
        <v>4</v>
      </c>
      <c r="AR95" s="320">
        <v>2</v>
      </c>
      <c r="AS95" s="320">
        <v>6</v>
      </c>
      <c r="AT95" s="320">
        <v>7</v>
      </c>
      <c r="AU95" s="323">
        <v>8</v>
      </c>
      <c r="AV95" s="319">
        <v>4</v>
      </c>
      <c r="AW95" s="320">
        <v>5</v>
      </c>
      <c r="AX95" s="320">
        <v>3</v>
      </c>
      <c r="AY95" s="320">
        <v>1</v>
      </c>
      <c r="AZ95" s="320">
        <v>5</v>
      </c>
      <c r="BA95" s="320">
        <v>6</v>
      </c>
      <c r="BB95" s="320">
        <v>7</v>
      </c>
      <c r="BC95" s="323">
        <v>8</v>
      </c>
      <c r="BD95" s="319">
        <v>6</v>
      </c>
      <c r="BE95" s="320">
        <v>3</v>
      </c>
      <c r="BF95" s="320">
        <v>5</v>
      </c>
      <c r="BG95" s="320">
        <v>3</v>
      </c>
      <c r="BH95" s="320">
        <v>4</v>
      </c>
      <c r="BI95" s="320">
        <v>2</v>
      </c>
      <c r="BJ95" s="320">
        <v>1</v>
      </c>
      <c r="BK95" s="323">
        <v>8</v>
      </c>
      <c r="BL95" s="319">
        <v>1</v>
      </c>
      <c r="BM95" s="320">
        <v>2</v>
      </c>
      <c r="BN95" s="320">
        <v>5</v>
      </c>
      <c r="BO95" s="320">
        <v>4</v>
      </c>
      <c r="BP95" s="320">
        <v>6</v>
      </c>
      <c r="BQ95" s="320">
        <v>7</v>
      </c>
      <c r="BR95" s="320">
        <v>7</v>
      </c>
      <c r="BS95" s="323">
        <v>8</v>
      </c>
      <c r="BT95" s="3">
        <f t="shared" si="0"/>
        <v>40</v>
      </c>
      <c r="BV95" s="3"/>
    </row>
    <row r="96" spans="1:74" ht="31.2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90"/>
      <c r="AC96" s="8"/>
      <c r="AD96" s="285">
        <v>1</v>
      </c>
      <c r="AE96" s="295" t="s">
        <v>311</v>
      </c>
      <c r="AF96" s="343" t="s">
        <v>19</v>
      </c>
      <c r="AG96" s="342" t="s">
        <v>20</v>
      </c>
      <c r="AH96" s="322" t="s">
        <v>18</v>
      </c>
      <c r="AI96" s="342" t="s">
        <v>14</v>
      </c>
      <c r="AJ96" s="342" t="s">
        <v>14</v>
      </c>
      <c r="AK96" s="342" t="s">
        <v>340</v>
      </c>
      <c r="AL96" s="342" t="s">
        <v>340</v>
      </c>
      <c r="AM96" s="348"/>
      <c r="AN96" s="343" t="s">
        <v>31</v>
      </c>
      <c r="AO96" s="342" t="s">
        <v>140</v>
      </c>
      <c r="AP96" s="322" t="s">
        <v>20</v>
      </c>
      <c r="AQ96" s="342" t="s">
        <v>20</v>
      </c>
      <c r="AR96" s="322" t="s">
        <v>236</v>
      </c>
      <c r="AS96" s="342" t="s">
        <v>349</v>
      </c>
      <c r="AT96" s="342" t="s">
        <v>340</v>
      </c>
      <c r="AU96" s="348"/>
      <c r="AV96" s="343" t="s">
        <v>242</v>
      </c>
      <c r="AW96" s="342" t="s">
        <v>242</v>
      </c>
      <c r="AX96" s="322" t="s">
        <v>236</v>
      </c>
      <c r="AY96" s="342"/>
      <c r="AZ96" s="342" t="s">
        <v>140</v>
      </c>
      <c r="BA96" s="342" t="s">
        <v>140</v>
      </c>
      <c r="BB96" s="342"/>
      <c r="BC96" s="348"/>
      <c r="BD96" s="343"/>
      <c r="BE96" s="342"/>
      <c r="BF96" s="342" t="s">
        <v>14</v>
      </c>
      <c r="BG96" s="342" t="s">
        <v>20</v>
      </c>
      <c r="BH96" s="342" t="s">
        <v>20</v>
      </c>
      <c r="BI96" s="342"/>
      <c r="BJ96" s="342"/>
      <c r="BK96" s="348"/>
      <c r="BL96" s="343" t="s">
        <v>140</v>
      </c>
      <c r="BM96" s="342" t="s">
        <v>31</v>
      </c>
      <c r="BN96" s="322" t="s">
        <v>14</v>
      </c>
      <c r="BO96" s="342" t="s">
        <v>242</v>
      </c>
      <c r="BP96" s="342" t="s">
        <v>236</v>
      </c>
      <c r="BQ96" s="342"/>
      <c r="BR96" s="342"/>
      <c r="BS96" s="348"/>
      <c r="BT96" s="3">
        <f t="shared" si="0"/>
        <v>27</v>
      </c>
      <c r="BV96" s="3"/>
    </row>
    <row r="97" spans="1:74" ht="31.2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90"/>
      <c r="AC97" s="8"/>
      <c r="AD97" s="285">
        <v>2</v>
      </c>
      <c r="AE97" s="295" t="s">
        <v>312</v>
      </c>
      <c r="AF97" s="329"/>
      <c r="AG97" s="327" t="s">
        <v>336</v>
      </c>
      <c r="AH97" s="327" t="s">
        <v>18</v>
      </c>
      <c r="AI97" s="327" t="s">
        <v>14</v>
      </c>
      <c r="AJ97" s="327" t="s">
        <v>14</v>
      </c>
      <c r="AL97" s="324"/>
      <c r="AM97" s="350"/>
      <c r="AN97" s="329" t="s">
        <v>338</v>
      </c>
      <c r="AO97" s="327" t="s">
        <v>338</v>
      </c>
      <c r="AP97" s="327" t="s">
        <v>336</v>
      </c>
      <c r="AQ97" s="327" t="s">
        <v>336</v>
      </c>
      <c r="AR97" s="327" t="s">
        <v>140</v>
      </c>
      <c r="AS97" s="324" t="s">
        <v>340</v>
      </c>
      <c r="AT97" s="324" t="s">
        <v>340</v>
      </c>
      <c r="AU97" s="350"/>
      <c r="AV97" s="329" t="s">
        <v>242</v>
      </c>
      <c r="AW97" s="327" t="s">
        <v>242</v>
      </c>
      <c r="AX97" s="327" t="s">
        <v>140</v>
      </c>
      <c r="AY97" s="327" t="s">
        <v>336</v>
      </c>
      <c r="AZ97" s="327" t="s">
        <v>236</v>
      </c>
      <c r="BA97" s="324" t="s">
        <v>236</v>
      </c>
      <c r="BB97" s="324"/>
      <c r="BC97" s="350"/>
      <c r="BD97" s="329"/>
      <c r="BE97" s="327" t="s">
        <v>349</v>
      </c>
      <c r="BF97" s="327" t="s">
        <v>14</v>
      </c>
      <c r="BG97" s="327" t="s">
        <v>336</v>
      </c>
      <c r="BH97" s="327" t="s">
        <v>336</v>
      </c>
      <c r="BI97" s="324" t="s">
        <v>140</v>
      </c>
      <c r="BJ97" s="324"/>
      <c r="BK97" s="350"/>
      <c r="BL97" s="329" t="s">
        <v>236</v>
      </c>
      <c r="BM97" s="327" t="s">
        <v>340</v>
      </c>
      <c r="BN97" s="327" t="s">
        <v>14</v>
      </c>
      <c r="BO97" s="327" t="s">
        <v>242</v>
      </c>
      <c r="BP97" s="327" t="s">
        <v>140</v>
      </c>
      <c r="BQ97" s="324"/>
      <c r="BR97" s="324"/>
      <c r="BS97" s="350"/>
      <c r="BT97" s="3">
        <f t="shared" si="0"/>
        <v>27</v>
      </c>
      <c r="BV97" s="3"/>
    </row>
    <row r="98" spans="1:74" ht="35.4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90"/>
      <c r="AC98" s="8"/>
      <c r="AD98" s="285">
        <v>3</v>
      </c>
      <c r="AE98" s="298" t="s">
        <v>313</v>
      </c>
      <c r="AF98" s="329" t="s">
        <v>18</v>
      </c>
      <c r="AG98" s="327" t="s">
        <v>336</v>
      </c>
      <c r="AH98" s="327" t="s">
        <v>337</v>
      </c>
      <c r="AI98" s="327" t="s">
        <v>390</v>
      </c>
      <c r="AJ98" s="327" t="s">
        <v>390</v>
      </c>
      <c r="AK98" s="327" t="s">
        <v>340</v>
      </c>
      <c r="AL98" s="327" t="s">
        <v>340</v>
      </c>
      <c r="AM98" s="350"/>
      <c r="AN98" s="329" t="s">
        <v>338</v>
      </c>
      <c r="AO98" s="327" t="s">
        <v>338</v>
      </c>
      <c r="AP98" s="327" t="s">
        <v>336</v>
      </c>
      <c r="AQ98" s="327" t="s">
        <v>336</v>
      </c>
      <c r="AR98" s="327" t="s">
        <v>140</v>
      </c>
      <c r="AS98" s="327" t="s">
        <v>237</v>
      </c>
      <c r="AT98" s="327" t="s">
        <v>237</v>
      </c>
      <c r="AU98" s="350"/>
      <c r="AV98" s="329" t="s">
        <v>390</v>
      </c>
      <c r="AW98" s="327" t="s">
        <v>390</v>
      </c>
      <c r="AX98" s="327" t="s">
        <v>140</v>
      </c>
      <c r="AY98" s="327" t="s">
        <v>336</v>
      </c>
      <c r="AZ98" s="327" t="s">
        <v>236</v>
      </c>
      <c r="BA98" s="327" t="s">
        <v>236</v>
      </c>
      <c r="BB98" s="327"/>
      <c r="BC98" s="350"/>
      <c r="BD98" s="329" t="s">
        <v>337</v>
      </c>
      <c r="BE98" s="327" t="s">
        <v>337</v>
      </c>
      <c r="BF98" s="327" t="s">
        <v>390</v>
      </c>
      <c r="BG98" s="327" t="s">
        <v>336</v>
      </c>
      <c r="BH98" s="327" t="s">
        <v>336</v>
      </c>
      <c r="BI98" s="327" t="s">
        <v>140</v>
      </c>
      <c r="BJ98" s="327" t="s">
        <v>340</v>
      </c>
      <c r="BK98" s="350"/>
      <c r="BL98" s="329" t="s">
        <v>236</v>
      </c>
      <c r="BM98" s="327" t="s">
        <v>237</v>
      </c>
      <c r="BN98" s="327" t="s">
        <v>390</v>
      </c>
      <c r="BO98" s="327" t="s">
        <v>390</v>
      </c>
      <c r="BP98" s="327" t="s">
        <v>140</v>
      </c>
      <c r="BQ98" s="327" t="s">
        <v>337</v>
      </c>
      <c r="BR98" s="327"/>
      <c r="BS98" s="350"/>
      <c r="BT98" s="3">
        <f t="shared" si="0"/>
        <v>33</v>
      </c>
      <c r="BV98" s="3"/>
    </row>
    <row r="99" spans="1:74" ht="31.2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90"/>
      <c r="AC99" s="8"/>
      <c r="AD99" s="285">
        <v>4</v>
      </c>
      <c r="AE99" s="295" t="s">
        <v>314</v>
      </c>
      <c r="AF99" s="329" t="s">
        <v>19</v>
      </c>
      <c r="AG99" s="327" t="s">
        <v>20</v>
      </c>
      <c r="AH99" s="327" t="s">
        <v>18</v>
      </c>
      <c r="AI99" s="327" t="s">
        <v>14</v>
      </c>
      <c r="AJ99" s="327" t="s">
        <v>14</v>
      </c>
      <c r="AL99" s="324"/>
      <c r="AM99" s="350"/>
      <c r="AN99" s="329"/>
      <c r="AO99" s="327" t="s">
        <v>140</v>
      </c>
      <c r="AP99" s="327" t="s">
        <v>20</v>
      </c>
      <c r="AQ99" s="327" t="s">
        <v>20</v>
      </c>
      <c r="AR99" s="327" t="s">
        <v>230</v>
      </c>
      <c r="AS99" s="324" t="s">
        <v>340</v>
      </c>
      <c r="AT99" s="324" t="s">
        <v>340</v>
      </c>
      <c r="AU99" s="350"/>
      <c r="AV99" s="329" t="s">
        <v>242</v>
      </c>
      <c r="AW99" s="327" t="s">
        <v>242</v>
      </c>
      <c r="AX99" s="327" t="s">
        <v>230</v>
      </c>
      <c r="AY99" s="327"/>
      <c r="AZ99" s="327" t="s">
        <v>140</v>
      </c>
      <c r="BA99" s="324" t="s">
        <v>140</v>
      </c>
      <c r="BB99" s="324"/>
      <c r="BC99" s="350"/>
      <c r="BD99" s="329"/>
      <c r="BE99" s="327" t="s">
        <v>349</v>
      </c>
      <c r="BF99" s="327" t="s">
        <v>14</v>
      </c>
      <c r="BG99" s="327" t="s">
        <v>20</v>
      </c>
      <c r="BH99" s="327" t="s">
        <v>20</v>
      </c>
      <c r="BI99" s="324" t="s">
        <v>232</v>
      </c>
      <c r="BJ99" s="324" t="s">
        <v>232</v>
      </c>
      <c r="BK99" s="350"/>
      <c r="BL99" s="329" t="s">
        <v>140</v>
      </c>
      <c r="BM99" s="327" t="s">
        <v>340</v>
      </c>
      <c r="BN99" s="327" t="s">
        <v>14</v>
      </c>
      <c r="BO99" s="327" t="s">
        <v>242</v>
      </c>
      <c r="BP99" s="327" t="s">
        <v>230</v>
      </c>
      <c r="BQ99" s="324"/>
      <c r="BR99" s="324"/>
      <c r="BS99" s="350"/>
      <c r="BT99" s="3">
        <f t="shared" si="0"/>
        <v>27</v>
      </c>
      <c r="BV99" s="3"/>
    </row>
    <row r="100" spans="1:74" ht="31.2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90"/>
      <c r="AC100" s="8"/>
      <c r="AD100" s="285">
        <v>5</v>
      </c>
      <c r="AE100" s="295" t="s">
        <v>315</v>
      </c>
      <c r="AF100" s="329" t="s">
        <v>18</v>
      </c>
      <c r="AG100" s="327" t="s">
        <v>336</v>
      </c>
      <c r="AH100" s="327" t="s">
        <v>337</v>
      </c>
      <c r="AI100" s="327" t="s">
        <v>390</v>
      </c>
      <c r="AJ100" s="327" t="s">
        <v>390</v>
      </c>
      <c r="AK100" s="327" t="s">
        <v>340</v>
      </c>
      <c r="AL100" s="327" t="s">
        <v>340</v>
      </c>
      <c r="AM100" s="350"/>
      <c r="AN100" s="329" t="s">
        <v>338</v>
      </c>
      <c r="AO100" s="327" t="s">
        <v>338</v>
      </c>
      <c r="AP100" s="327" t="s">
        <v>336</v>
      </c>
      <c r="AQ100" s="327" t="s">
        <v>336</v>
      </c>
      <c r="AR100" s="327" t="s">
        <v>140</v>
      </c>
      <c r="AS100" s="327"/>
      <c r="AT100" s="327"/>
      <c r="AU100" s="350"/>
      <c r="AV100" s="329" t="s">
        <v>390</v>
      </c>
      <c r="AW100" s="327" t="s">
        <v>390</v>
      </c>
      <c r="AX100" s="327" t="s">
        <v>140</v>
      </c>
      <c r="AY100" s="327" t="s">
        <v>336</v>
      </c>
      <c r="AZ100" s="327" t="s">
        <v>22</v>
      </c>
      <c r="BA100" s="327" t="s">
        <v>22</v>
      </c>
      <c r="BB100" s="327"/>
      <c r="BC100" s="350"/>
      <c r="BD100" s="329" t="s">
        <v>337</v>
      </c>
      <c r="BE100" s="327" t="s">
        <v>337</v>
      </c>
      <c r="BF100" s="327" t="s">
        <v>390</v>
      </c>
      <c r="BG100" s="327" t="s">
        <v>336</v>
      </c>
      <c r="BH100" s="327" t="s">
        <v>336</v>
      </c>
      <c r="BI100" s="327" t="s">
        <v>140</v>
      </c>
      <c r="BJ100" s="327" t="s">
        <v>340</v>
      </c>
      <c r="BK100" s="350"/>
      <c r="BL100" s="329" t="s">
        <v>22</v>
      </c>
      <c r="BM100" s="327"/>
      <c r="BN100" s="327" t="s">
        <v>390</v>
      </c>
      <c r="BO100" s="327" t="s">
        <v>390</v>
      </c>
      <c r="BP100" s="327" t="s">
        <v>140</v>
      </c>
      <c r="BQ100" s="327" t="s">
        <v>337</v>
      </c>
      <c r="BR100" s="327"/>
      <c r="BS100" s="350"/>
      <c r="BT100" s="3">
        <f t="shared" si="0"/>
        <v>30</v>
      </c>
      <c r="BV100" s="3"/>
    </row>
    <row r="101" spans="1:74" ht="31.2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90"/>
      <c r="AC101" s="8"/>
      <c r="AD101" s="285">
        <v>6</v>
      </c>
      <c r="AE101" s="295" t="s">
        <v>316</v>
      </c>
      <c r="AF101" s="329" t="s">
        <v>19</v>
      </c>
      <c r="AG101" s="327" t="s">
        <v>336</v>
      </c>
      <c r="AH101" s="327" t="s">
        <v>18</v>
      </c>
      <c r="AI101" s="327" t="s">
        <v>14</v>
      </c>
      <c r="AJ101" s="327" t="s">
        <v>14</v>
      </c>
      <c r="AK101" s="327"/>
      <c r="AL101" s="327"/>
      <c r="AM101" s="350"/>
      <c r="AN101" s="329"/>
      <c r="AO101" s="327" t="s">
        <v>140</v>
      </c>
      <c r="AP101" s="327" t="s">
        <v>336</v>
      </c>
      <c r="AQ101" s="327" t="s">
        <v>336</v>
      </c>
      <c r="AR101" s="327" t="s">
        <v>236</v>
      </c>
      <c r="AS101" s="327" t="s">
        <v>340</v>
      </c>
      <c r="AT101" s="327" t="s">
        <v>340</v>
      </c>
      <c r="AU101" s="350"/>
      <c r="AV101" s="329" t="s">
        <v>242</v>
      </c>
      <c r="AW101" s="327" t="s">
        <v>242</v>
      </c>
      <c r="AX101" s="327" t="s">
        <v>236</v>
      </c>
      <c r="AY101" s="327" t="s">
        <v>336</v>
      </c>
      <c r="AZ101" s="327" t="s">
        <v>140</v>
      </c>
      <c r="BA101" s="327" t="s">
        <v>140</v>
      </c>
      <c r="BB101" s="327"/>
      <c r="BC101" s="350"/>
      <c r="BD101" s="329"/>
      <c r="BE101" s="327" t="s">
        <v>349</v>
      </c>
      <c r="BF101" s="327" t="s">
        <v>14</v>
      </c>
      <c r="BG101" s="327" t="s">
        <v>336</v>
      </c>
      <c r="BH101" s="327" t="s">
        <v>336</v>
      </c>
      <c r="BI101" s="327" t="s">
        <v>232</v>
      </c>
      <c r="BJ101" s="327" t="s">
        <v>232</v>
      </c>
      <c r="BK101" s="350"/>
      <c r="BL101" s="329" t="s">
        <v>140</v>
      </c>
      <c r="BM101" s="327" t="s">
        <v>340</v>
      </c>
      <c r="BN101" s="327" t="s">
        <v>14</v>
      </c>
      <c r="BO101" s="327" t="s">
        <v>242</v>
      </c>
      <c r="BP101" s="327" t="s">
        <v>236</v>
      </c>
      <c r="BQ101" s="327"/>
      <c r="BR101" s="327"/>
      <c r="BS101" s="350"/>
      <c r="BT101" s="3">
        <f t="shared" si="0"/>
        <v>28</v>
      </c>
      <c r="BV101" s="3"/>
    </row>
    <row r="102" spans="1:74" ht="31.2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90"/>
      <c r="AC102" s="8"/>
      <c r="AD102" s="285">
        <v>7</v>
      </c>
      <c r="AE102" s="295" t="s">
        <v>318</v>
      </c>
      <c r="AF102" s="329" t="s">
        <v>19</v>
      </c>
      <c r="AG102" s="327" t="s">
        <v>20</v>
      </c>
      <c r="AH102" s="327" t="s">
        <v>18</v>
      </c>
      <c r="AI102" s="327" t="s">
        <v>14</v>
      </c>
      <c r="AJ102" s="327" t="s">
        <v>14</v>
      </c>
      <c r="AK102" s="327" t="s">
        <v>340</v>
      </c>
      <c r="AL102" s="327" t="s">
        <v>340</v>
      </c>
      <c r="AM102" s="350"/>
      <c r="AN102" s="329" t="s">
        <v>31</v>
      </c>
      <c r="AO102" s="327" t="s">
        <v>140</v>
      </c>
      <c r="AP102" s="327" t="s">
        <v>20</v>
      </c>
      <c r="AQ102" s="327" t="s">
        <v>20</v>
      </c>
      <c r="AR102" s="327" t="s">
        <v>230</v>
      </c>
      <c r="AS102" s="327" t="s">
        <v>349</v>
      </c>
      <c r="AT102" s="327"/>
      <c r="AU102" s="350"/>
      <c r="AV102" s="329" t="s">
        <v>242</v>
      </c>
      <c r="AW102" s="327" t="s">
        <v>242</v>
      </c>
      <c r="AX102" s="327" t="s">
        <v>230</v>
      </c>
      <c r="AY102" s="327"/>
      <c r="AZ102" s="327" t="s">
        <v>140</v>
      </c>
      <c r="BA102" s="327" t="s">
        <v>140</v>
      </c>
      <c r="BB102" s="327"/>
      <c r="BC102" s="350"/>
      <c r="BD102" s="329"/>
      <c r="BE102" s="327"/>
      <c r="BF102" s="327" t="s">
        <v>14</v>
      </c>
      <c r="BG102" s="327" t="s">
        <v>20</v>
      </c>
      <c r="BH102" s="327" t="s">
        <v>20</v>
      </c>
      <c r="BI102" s="327"/>
      <c r="BJ102" s="327" t="s">
        <v>340</v>
      </c>
      <c r="BK102" s="350"/>
      <c r="BL102" s="329" t="s">
        <v>140</v>
      </c>
      <c r="BM102" s="327" t="s">
        <v>31</v>
      </c>
      <c r="BN102" s="327" t="s">
        <v>14</v>
      </c>
      <c r="BO102" s="327" t="s">
        <v>242</v>
      </c>
      <c r="BP102" s="327" t="s">
        <v>230</v>
      </c>
      <c r="BQ102" s="327"/>
      <c r="BR102" s="327"/>
      <c r="BS102" s="350"/>
      <c r="BT102" s="3">
        <f t="shared" si="0"/>
        <v>27</v>
      </c>
      <c r="BV102" s="3"/>
    </row>
    <row r="103" spans="1:74" ht="31.2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90"/>
      <c r="AC103" s="8"/>
      <c r="AD103" s="285">
        <v>8</v>
      </c>
      <c r="AE103" s="295" t="s">
        <v>319</v>
      </c>
      <c r="AF103" s="329" t="s">
        <v>19</v>
      </c>
      <c r="AG103" s="327" t="s">
        <v>20</v>
      </c>
      <c r="AH103" s="322" t="s">
        <v>18</v>
      </c>
      <c r="AI103" s="327" t="s">
        <v>14</v>
      </c>
      <c r="AJ103" s="327" t="s">
        <v>14</v>
      </c>
      <c r="AK103" s="327" t="s">
        <v>339</v>
      </c>
      <c r="AL103" s="327" t="s">
        <v>339</v>
      </c>
      <c r="AM103" s="350"/>
      <c r="AN103" s="329" t="s">
        <v>31</v>
      </c>
      <c r="AO103" s="327"/>
      <c r="AP103" s="322" t="s">
        <v>20</v>
      </c>
      <c r="AQ103" s="327" t="s">
        <v>20</v>
      </c>
      <c r="AR103" s="322" t="s">
        <v>140</v>
      </c>
      <c r="AS103" s="327"/>
      <c r="AT103" s="327"/>
      <c r="AU103" s="350"/>
      <c r="AV103" s="329" t="s">
        <v>242</v>
      </c>
      <c r="AW103" s="327" t="s">
        <v>242</v>
      </c>
      <c r="AX103" s="322" t="s">
        <v>140</v>
      </c>
      <c r="AY103" s="327"/>
      <c r="AZ103" s="327" t="s">
        <v>236</v>
      </c>
      <c r="BA103" s="327" t="s">
        <v>236</v>
      </c>
      <c r="BB103" s="327"/>
      <c r="BC103" s="350"/>
      <c r="BD103" s="329"/>
      <c r="BE103" s="327" t="s">
        <v>349</v>
      </c>
      <c r="BF103" s="327" t="s">
        <v>14</v>
      </c>
      <c r="BG103" s="327" t="s">
        <v>20</v>
      </c>
      <c r="BH103" s="327" t="s">
        <v>20</v>
      </c>
      <c r="BI103" s="327" t="s">
        <v>140</v>
      </c>
      <c r="BJ103" s="327" t="s">
        <v>339</v>
      </c>
      <c r="BK103" s="350"/>
      <c r="BL103" s="329" t="s">
        <v>236</v>
      </c>
      <c r="BM103" s="327" t="s">
        <v>31</v>
      </c>
      <c r="BN103" s="322" t="s">
        <v>14</v>
      </c>
      <c r="BO103" s="327" t="s">
        <v>242</v>
      </c>
      <c r="BP103" s="327" t="s">
        <v>140</v>
      </c>
      <c r="BQ103" s="327"/>
      <c r="BR103" s="327"/>
      <c r="BS103" s="350"/>
      <c r="BT103" s="3">
        <f t="shared" si="0"/>
        <v>27</v>
      </c>
      <c r="BV103" s="3"/>
    </row>
    <row r="104" spans="1:74" ht="31.2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90"/>
      <c r="AC104" s="8"/>
      <c r="AD104" s="285">
        <v>9</v>
      </c>
      <c r="AE104" s="295" t="s">
        <v>320</v>
      </c>
      <c r="AF104" s="329" t="s">
        <v>18</v>
      </c>
      <c r="AG104" s="327" t="s">
        <v>336</v>
      </c>
      <c r="AH104" s="327" t="s">
        <v>19</v>
      </c>
      <c r="AI104" s="327" t="s">
        <v>390</v>
      </c>
      <c r="AJ104" s="327" t="s">
        <v>390</v>
      </c>
      <c r="AK104" s="327" t="s">
        <v>339</v>
      </c>
      <c r="AL104" s="327" t="s">
        <v>339</v>
      </c>
      <c r="AM104" s="350"/>
      <c r="AN104" s="329" t="s">
        <v>31</v>
      </c>
      <c r="AO104" s="327"/>
      <c r="AP104" s="327" t="s">
        <v>336</v>
      </c>
      <c r="AQ104" s="327" t="s">
        <v>336</v>
      </c>
      <c r="AR104" s="327" t="s">
        <v>140</v>
      </c>
      <c r="AS104" s="327"/>
      <c r="AT104" s="327"/>
      <c r="AU104" s="350"/>
      <c r="AV104" s="329" t="s">
        <v>390</v>
      </c>
      <c r="AW104" s="327" t="s">
        <v>390</v>
      </c>
      <c r="AX104" s="327" t="s">
        <v>140</v>
      </c>
      <c r="AY104" s="327" t="s">
        <v>336</v>
      </c>
      <c r="AZ104" s="327" t="s">
        <v>236</v>
      </c>
      <c r="BA104" s="327" t="s">
        <v>236</v>
      </c>
      <c r="BB104" s="327"/>
      <c r="BC104" s="350"/>
      <c r="BD104" s="329" t="s">
        <v>242</v>
      </c>
      <c r="BE104" s="327" t="s">
        <v>242</v>
      </c>
      <c r="BF104" s="327" t="s">
        <v>390</v>
      </c>
      <c r="BG104" s="327" t="s">
        <v>336</v>
      </c>
      <c r="BH104" s="327" t="s">
        <v>336</v>
      </c>
      <c r="BI104" s="327" t="s">
        <v>140</v>
      </c>
      <c r="BJ104" s="327" t="s">
        <v>339</v>
      </c>
      <c r="BK104" s="350"/>
      <c r="BL104" s="329" t="s">
        <v>236</v>
      </c>
      <c r="BM104" s="327" t="s">
        <v>31</v>
      </c>
      <c r="BN104" s="327" t="s">
        <v>390</v>
      </c>
      <c r="BO104" s="327" t="s">
        <v>390</v>
      </c>
      <c r="BP104" s="327" t="s">
        <v>140</v>
      </c>
      <c r="BQ104" s="327" t="s">
        <v>242</v>
      </c>
      <c r="BR104" s="327"/>
      <c r="BS104" s="350"/>
      <c r="BT104" s="3">
        <f t="shared" si="0"/>
        <v>30</v>
      </c>
      <c r="BV104" s="3"/>
    </row>
    <row r="105" spans="1:74" ht="31.2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90"/>
      <c r="AC105" s="8"/>
      <c r="AD105" s="285">
        <v>10</v>
      </c>
      <c r="AE105" s="295" t="s">
        <v>321</v>
      </c>
      <c r="AF105" s="329" t="s">
        <v>19</v>
      </c>
      <c r="AG105" s="327" t="s">
        <v>336</v>
      </c>
      <c r="AH105" s="322" t="s">
        <v>18</v>
      </c>
      <c r="AI105" s="327" t="s">
        <v>14</v>
      </c>
      <c r="AJ105" s="327" t="s">
        <v>14</v>
      </c>
      <c r="AK105" s="327" t="s">
        <v>340</v>
      </c>
      <c r="AL105" s="327" t="s">
        <v>340</v>
      </c>
      <c r="AM105" s="350"/>
      <c r="AN105" s="329" t="s">
        <v>31</v>
      </c>
      <c r="AO105" s="327"/>
      <c r="AP105" s="322" t="s">
        <v>336</v>
      </c>
      <c r="AQ105" s="327" t="s">
        <v>336</v>
      </c>
      <c r="AR105" s="322" t="s">
        <v>140</v>
      </c>
      <c r="AS105" s="327" t="s">
        <v>349</v>
      </c>
      <c r="AT105" s="327"/>
      <c r="AU105" s="350"/>
      <c r="AV105" s="329" t="s">
        <v>242</v>
      </c>
      <c r="AW105" s="327" t="s">
        <v>242</v>
      </c>
      <c r="AX105" s="322" t="s">
        <v>140</v>
      </c>
      <c r="AY105" s="327" t="s">
        <v>336</v>
      </c>
      <c r="AZ105" s="327" t="s">
        <v>236</v>
      </c>
      <c r="BA105" s="327" t="s">
        <v>236</v>
      </c>
      <c r="BB105" s="327"/>
      <c r="BC105" s="350"/>
      <c r="BD105" s="329"/>
      <c r="BE105" s="327"/>
      <c r="BF105" s="327" t="s">
        <v>14</v>
      </c>
      <c r="BG105" s="327" t="s">
        <v>336</v>
      </c>
      <c r="BH105" s="327" t="s">
        <v>336</v>
      </c>
      <c r="BI105" s="327" t="s">
        <v>140</v>
      </c>
      <c r="BJ105" s="327" t="s">
        <v>340</v>
      </c>
      <c r="BK105" s="350"/>
      <c r="BL105" s="329" t="s">
        <v>236</v>
      </c>
      <c r="BM105" s="327" t="s">
        <v>31</v>
      </c>
      <c r="BN105" s="322" t="s">
        <v>14</v>
      </c>
      <c r="BO105" s="327" t="s">
        <v>242</v>
      </c>
      <c r="BP105" s="327" t="s">
        <v>140</v>
      </c>
      <c r="BQ105" s="327"/>
      <c r="BR105" s="327"/>
      <c r="BS105" s="350"/>
      <c r="BT105" s="3">
        <f t="shared" si="0"/>
        <v>28</v>
      </c>
      <c r="BV105" s="3"/>
    </row>
    <row r="106" spans="1:74" ht="31.2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90"/>
      <c r="AC106" s="8"/>
      <c r="AD106" s="285">
        <v>11</v>
      </c>
      <c r="AE106" s="295" t="s">
        <v>322</v>
      </c>
      <c r="AF106" s="329" t="s">
        <v>18</v>
      </c>
      <c r="AG106" s="327" t="s">
        <v>336</v>
      </c>
      <c r="AH106" s="327" t="s">
        <v>19</v>
      </c>
      <c r="AI106" s="327" t="s">
        <v>390</v>
      </c>
      <c r="AJ106" s="327" t="s">
        <v>390</v>
      </c>
      <c r="AK106" s="327" t="s">
        <v>339</v>
      </c>
      <c r="AL106" s="327" t="s">
        <v>339</v>
      </c>
      <c r="AM106" s="350"/>
      <c r="AN106" s="329" t="s">
        <v>232</v>
      </c>
      <c r="AO106" s="327" t="s">
        <v>232</v>
      </c>
      <c r="AP106" s="327" t="s">
        <v>336</v>
      </c>
      <c r="AQ106" s="327" t="s">
        <v>336</v>
      </c>
      <c r="AR106" s="327" t="s">
        <v>140</v>
      </c>
      <c r="AS106" s="327" t="s">
        <v>237</v>
      </c>
      <c r="AT106" s="327" t="s">
        <v>237</v>
      </c>
      <c r="AU106" s="350"/>
      <c r="AV106" s="329" t="s">
        <v>390</v>
      </c>
      <c r="AW106" s="327" t="s">
        <v>390</v>
      </c>
      <c r="AX106" s="327" t="s">
        <v>140</v>
      </c>
      <c r="AY106" s="327" t="s">
        <v>336</v>
      </c>
      <c r="AZ106" s="327" t="s">
        <v>236</v>
      </c>
      <c r="BA106" s="327" t="s">
        <v>236</v>
      </c>
      <c r="BB106" s="327"/>
      <c r="BC106" s="350"/>
      <c r="BD106" s="329" t="s">
        <v>242</v>
      </c>
      <c r="BE106" s="327" t="s">
        <v>242</v>
      </c>
      <c r="BF106" s="327" t="s">
        <v>390</v>
      </c>
      <c r="BG106" s="327" t="s">
        <v>336</v>
      </c>
      <c r="BH106" s="327" t="s">
        <v>336</v>
      </c>
      <c r="BI106" s="327" t="s">
        <v>140</v>
      </c>
      <c r="BJ106" s="327" t="s">
        <v>339</v>
      </c>
      <c r="BK106" s="350"/>
      <c r="BL106" s="329" t="s">
        <v>236</v>
      </c>
      <c r="BM106" s="327" t="s">
        <v>237</v>
      </c>
      <c r="BN106" s="327" t="s">
        <v>390</v>
      </c>
      <c r="BO106" s="327" t="s">
        <v>390</v>
      </c>
      <c r="BP106" s="327" t="s">
        <v>140</v>
      </c>
      <c r="BQ106" s="327" t="s">
        <v>242</v>
      </c>
      <c r="BR106" s="327"/>
      <c r="BS106" s="350"/>
      <c r="BT106" s="3">
        <f t="shared" si="0"/>
        <v>33</v>
      </c>
      <c r="BV106" s="3"/>
    </row>
    <row r="107" spans="1:74" ht="31.2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90"/>
      <c r="AC107" s="8"/>
      <c r="AD107" s="285">
        <v>12</v>
      </c>
      <c r="AE107" s="295" t="s">
        <v>323</v>
      </c>
      <c r="AF107" s="329" t="s">
        <v>18</v>
      </c>
      <c r="AG107" s="327" t="s">
        <v>20</v>
      </c>
      <c r="AH107" s="327" t="s">
        <v>19</v>
      </c>
      <c r="AI107" s="327" t="s">
        <v>14</v>
      </c>
      <c r="AJ107" s="327" t="s">
        <v>14</v>
      </c>
      <c r="AK107" s="327" t="s">
        <v>339</v>
      </c>
      <c r="AL107" s="327" t="s">
        <v>339</v>
      </c>
      <c r="AM107" s="350"/>
      <c r="AN107" s="329" t="s">
        <v>31</v>
      </c>
      <c r="AO107" s="327"/>
      <c r="AP107" s="327" t="s">
        <v>20</v>
      </c>
      <c r="AQ107" s="327" t="s">
        <v>20</v>
      </c>
      <c r="AR107" s="327" t="s">
        <v>140</v>
      </c>
      <c r="AS107" s="327"/>
      <c r="AT107" s="327"/>
      <c r="AU107" s="350"/>
      <c r="AV107" s="329" t="s">
        <v>242</v>
      </c>
      <c r="AW107" s="327" t="s">
        <v>242</v>
      </c>
      <c r="AX107" s="327" t="s">
        <v>140</v>
      </c>
      <c r="AY107" s="327"/>
      <c r="AZ107" s="327" t="s">
        <v>236</v>
      </c>
      <c r="BA107" s="327" t="s">
        <v>236</v>
      </c>
      <c r="BB107" s="327"/>
      <c r="BC107" s="350"/>
      <c r="BD107" s="329"/>
      <c r="BE107" s="327" t="s">
        <v>349</v>
      </c>
      <c r="BF107" s="327" t="s">
        <v>14</v>
      </c>
      <c r="BG107" s="327" t="s">
        <v>20</v>
      </c>
      <c r="BH107" s="327" t="s">
        <v>20</v>
      </c>
      <c r="BI107" s="327" t="s">
        <v>140</v>
      </c>
      <c r="BJ107" s="327" t="s">
        <v>339</v>
      </c>
      <c r="BK107" s="350"/>
      <c r="BL107" s="329" t="s">
        <v>236</v>
      </c>
      <c r="BM107" s="327" t="s">
        <v>31</v>
      </c>
      <c r="BN107" s="327" t="s">
        <v>14</v>
      </c>
      <c r="BO107" s="327" t="s">
        <v>242</v>
      </c>
      <c r="BP107" s="327" t="s">
        <v>140</v>
      </c>
      <c r="BQ107" s="327"/>
      <c r="BR107" s="327"/>
      <c r="BS107" s="350"/>
      <c r="BT107" s="3">
        <f t="shared" si="0"/>
        <v>27</v>
      </c>
      <c r="BV107" s="3"/>
    </row>
    <row r="108" spans="1:74" ht="31.2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90"/>
      <c r="AC108" s="8"/>
      <c r="AD108" s="285">
        <v>13</v>
      </c>
      <c r="AE108" s="295" t="s">
        <v>324</v>
      </c>
      <c r="AF108" s="329" t="s">
        <v>19</v>
      </c>
      <c r="AG108" s="327" t="s">
        <v>336</v>
      </c>
      <c r="AH108" s="339" t="s">
        <v>18</v>
      </c>
      <c r="AI108" s="327" t="s">
        <v>14</v>
      </c>
      <c r="AJ108" s="327" t="s">
        <v>14</v>
      </c>
      <c r="AK108" s="327" t="s">
        <v>340</v>
      </c>
      <c r="AL108" s="327" t="s">
        <v>340</v>
      </c>
      <c r="AM108" s="350"/>
      <c r="AN108" s="329" t="s">
        <v>31</v>
      </c>
      <c r="AO108" s="327"/>
      <c r="AP108" s="339" t="s">
        <v>336</v>
      </c>
      <c r="AQ108" s="327" t="s">
        <v>336</v>
      </c>
      <c r="AR108" s="339" t="s">
        <v>140</v>
      </c>
      <c r="AS108" s="327"/>
      <c r="AT108" s="327"/>
      <c r="AU108" s="350"/>
      <c r="AV108" s="329" t="s">
        <v>242</v>
      </c>
      <c r="AW108" s="327" t="s">
        <v>242</v>
      </c>
      <c r="AX108" s="339" t="s">
        <v>140</v>
      </c>
      <c r="AY108" s="327" t="s">
        <v>336</v>
      </c>
      <c r="AZ108" s="327" t="s">
        <v>22</v>
      </c>
      <c r="BA108" s="327" t="s">
        <v>22</v>
      </c>
      <c r="BB108" s="327"/>
      <c r="BC108" s="350"/>
      <c r="BD108" s="329"/>
      <c r="BE108" s="327" t="s">
        <v>349</v>
      </c>
      <c r="BF108" s="327" t="s">
        <v>14</v>
      </c>
      <c r="BG108" s="327" t="s">
        <v>336</v>
      </c>
      <c r="BH108" s="327" t="s">
        <v>336</v>
      </c>
      <c r="BI108" s="327" t="s">
        <v>140</v>
      </c>
      <c r="BJ108" s="327" t="s">
        <v>340</v>
      </c>
      <c r="BK108" s="350"/>
      <c r="BL108" s="329" t="s">
        <v>22</v>
      </c>
      <c r="BM108" s="327" t="s">
        <v>31</v>
      </c>
      <c r="BN108" s="339" t="s">
        <v>14</v>
      </c>
      <c r="BO108" s="327" t="s">
        <v>242</v>
      </c>
      <c r="BP108" s="327" t="s">
        <v>140</v>
      </c>
      <c r="BQ108" s="327"/>
      <c r="BR108" s="327"/>
      <c r="BS108" s="350"/>
      <c r="BT108" s="3">
        <f t="shared" si="0"/>
        <v>28</v>
      </c>
      <c r="BV108" s="3"/>
    </row>
    <row r="109" spans="1:74" ht="31.2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90"/>
      <c r="AC109" s="8"/>
      <c r="AD109" s="285">
        <v>14</v>
      </c>
      <c r="AE109" s="295" t="s">
        <v>325</v>
      </c>
      <c r="AF109" s="329"/>
      <c r="AG109" s="327" t="s">
        <v>336</v>
      </c>
      <c r="AH109" s="327" t="s">
        <v>18</v>
      </c>
      <c r="AI109" s="327" t="s">
        <v>14</v>
      </c>
      <c r="AJ109" s="327" t="s">
        <v>14</v>
      </c>
      <c r="AK109" s="327" t="s">
        <v>340</v>
      </c>
      <c r="AL109" s="327" t="s">
        <v>340</v>
      </c>
      <c r="AM109" s="350"/>
      <c r="AN109" s="329" t="s">
        <v>232</v>
      </c>
      <c r="AO109" s="327" t="s">
        <v>232</v>
      </c>
      <c r="AP109" s="327" t="s">
        <v>336</v>
      </c>
      <c r="AQ109" s="327" t="s">
        <v>336</v>
      </c>
      <c r="AR109" s="327" t="s">
        <v>140</v>
      </c>
      <c r="AS109" s="327"/>
      <c r="AT109" s="327"/>
      <c r="AU109" s="350"/>
      <c r="AV109" s="329" t="s">
        <v>242</v>
      </c>
      <c r="AW109" s="327" t="s">
        <v>242</v>
      </c>
      <c r="AX109" s="327" t="s">
        <v>140</v>
      </c>
      <c r="AY109" s="327" t="s">
        <v>336</v>
      </c>
      <c r="AZ109" s="327" t="s">
        <v>22</v>
      </c>
      <c r="BA109" s="327" t="s">
        <v>22</v>
      </c>
      <c r="BB109" s="327"/>
      <c r="BC109" s="350"/>
      <c r="BD109" s="329"/>
      <c r="BE109" s="327" t="s">
        <v>349</v>
      </c>
      <c r="BF109" s="327" t="s">
        <v>14</v>
      </c>
      <c r="BG109" s="327" t="s">
        <v>336</v>
      </c>
      <c r="BH109" s="327" t="s">
        <v>336</v>
      </c>
      <c r="BI109" s="327" t="s">
        <v>140</v>
      </c>
      <c r="BJ109" s="327" t="s">
        <v>340</v>
      </c>
      <c r="BK109" s="350"/>
      <c r="BL109" s="329" t="s">
        <v>22</v>
      </c>
      <c r="BM109" s="327"/>
      <c r="BN109" s="327" t="s">
        <v>14</v>
      </c>
      <c r="BO109" s="327" t="s">
        <v>242</v>
      </c>
      <c r="BP109" s="327" t="s">
        <v>140</v>
      </c>
      <c r="BQ109" s="327"/>
      <c r="BR109" s="327"/>
      <c r="BS109" s="350"/>
      <c r="BT109" s="3">
        <f t="shared" si="0"/>
        <v>27</v>
      </c>
      <c r="BV109" s="3"/>
    </row>
    <row r="110" spans="1:74" ht="31.2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90"/>
      <c r="AC110" s="8"/>
      <c r="AD110" s="285">
        <v>15</v>
      </c>
      <c r="AE110" s="295" t="s">
        <v>326</v>
      </c>
      <c r="AF110" s="329" t="s">
        <v>19</v>
      </c>
      <c r="AG110" s="327" t="s">
        <v>336</v>
      </c>
      <c r="AH110" s="339" t="s">
        <v>18</v>
      </c>
      <c r="AI110" s="327" t="s">
        <v>390</v>
      </c>
      <c r="AJ110" s="327" t="s">
        <v>390</v>
      </c>
      <c r="AK110" s="327" t="s">
        <v>339</v>
      </c>
      <c r="AL110" s="327" t="s">
        <v>339</v>
      </c>
      <c r="AM110" s="350"/>
      <c r="AN110" s="329" t="s">
        <v>31</v>
      </c>
      <c r="AO110" s="327" t="s">
        <v>140</v>
      </c>
      <c r="AP110" s="339" t="s">
        <v>336</v>
      </c>
      <c r="AQ110" s="327" t="s">
        <v>336</v>
      </c>
      <c r="AR110" s="339" t="s">
        <v>230</v>
      </c>
      <c r="AS110" s="327"/>
      <c r="AT110" s="327"/>
      <c r="AU110" s="350"/>
      <c r="AV110" s="329" t="s">
        <v>390</v>
      </c>
      <c r="AW110" s="327" t="s">
        <v>390</v>
      </c>
      <c r="AX110" s="339" t="s">
        <v>230</v>
      </c>
      <c r="AY110" s="327" t="s">
        <v>336</v>
      </c>
      <c r="AZ110" s="327" t="s">
        <v>140</v>
      </c>
      <c r="BA110" s="327" t="s">
        <v>140</v>
      </c>
      <c r="BB110" s="327"/>
      <c r="BC110" s="350"/>
      <c r="BD110" s="329" t="s">
        <v>242</v>
      </c>
      <c r="BE110" s="327" t="s">
        <v>242</v>
      </c>
      <c r="BF110" s="327" t="s">
        <v>390</v>
      </c>
      <c r="BG110" s="327" t="s">
        <v>336</v>
      </c>
      <c r="BH110" s="327" t="s">
        <v>336</v>
      </c>
      <c r="BI110" s="327"/>
      <c r="BJ110" s="327" t="s">
        <v>339</v>
      </c>
      <c r="BK110" s="350"/>
      <c r="BL110" s="329" t="s">
        <v>140</v>
      </c>
      <c r="BM110" s="327" t="s">
        <v>31</v>
      </c>
      <c r="BN110" s="339" t="s">
        <v>390</v>
      </c>
      <c r="BO110" s="327" t="s">
        <v>390</v>
      </c>
      <c r="BP110" s="327" t="s">
        <v>230</v>
      </c>
      <c r="BQ110" s="327" t="s">
        <v>242</v>
      </c>
      <c r="BR110" s="327"/>
      <c r="BS110" s="350"/>
      <c r="BT110" s="3">
        <f t="shared" si="0"/>
        <v>30</v>
      </c>
      <c r="BV110" s="3"/>
    </row>
    <row r="111" spans="1:74" ht="31.2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90"/>
      <c r="AC111" s="8"/>
      <c r="AD111" s="285">
        <v>16</v>
      </c>
      <c r="AE111" s="295" t="s">
        <v>327</v>
      </c>
      <c r="AF111" s="329"/>
      <c r="AG111" s="327" t="s">
        <v>336</v>
      </c>
      <c r="AH111" s="327" t="s">
        <v>18</v>
      </c>
      <c r="AI111" s="327" t="s">
        <v>14</v>
      </c>
      <c r="AJ111" s="327" t="s">
        <v>14</v>
      </c>
      <c r="AK111" s="327" t="s">
        <v>340</v>
      </c>
      <c r="AL111" s="327" t="s">
        <v>340</v>
      </c>
      <c r="AM111" s="350"/>
      <c r="AN111" s="329" t="s">
        <v>232</v>
      </c>
      <c r="AO111" s="327" t="s">
        <v>232</v>
      </c>
      <c r="AP111" s="327" t="s">
        <v>336</v>
      </c>
      <c r="AQ111" s="327" t="s">
        <v>336</v>
      </c>
      <c r="AR111" s="327" t="s">
        <v>140</v>
      </c>
      <c r="AS111" s="327"/>
      <c r="AT111" s="327"/>
      <c r="AU111" s="350"/>
      <c r="AV111" s="329" t="s">
        <v>242</v>
      </c>
      <c r="AW111" s="327" t="s">
        <v>242</v>
      </c>
      <c r="AX111" s="327" t="s">
        <v>140</v>
      </c>
      <c r="AY111" s="327" t="s">
        <v>336</v>
      </c>
      <c r="AZ111" s="327" t="s">
        <v>22</v>
      </c>
      <c r="BA111" s="327" t="s">
        <v>22</v>
      </c>
      <c r="BB111" s="327"/>
      <c r="BC111" s="350"/>
      <c r="BD111" s="329"/>
      <c r="BE111" s="327" t="s">
        <v>349</v>
      </c>
      <c r="BF111" s="327" t="s">
        <v>14</v>
      </c>
      <c r="BG111" s="327" t="s">
        <v>336</v>
      </c>
      <c r="BH111" s="327" t="s">
        <v>336</v>
      </c>
      <c r="BI111" s="327" t="s">
        <v>140</v>
      </c>
      <c r="BJ111" s="327" t="s">
        <v>340</v>
      </c>
      <c r="BK111" s="350"/>
      <c r="BL111" s="329" t="s">
        <v>22</v>
      </c>
      <c r="BM111" s="327"/>
      <c r="BN111" s="327" t="s">
        <v>14</v>
      </c>
      <c r="BO111" s="327" t="s">
        <v>242</v>
      </c>
      <c r="BP111" s="327" t="s">
        <v>140</v>
      </c>
      <c r="BQ111" s="327"/>
      <c r="BR111" s="327"/>
      <c r="BS111" s="350"/>
      <c r="BT111" s="3">
        <f t="shared" ref="BT111:BT119" si="1">COUNTA(AF111:BS111)</f>
        <v>27</v>
      </c>
      <c r="BV111" s="3"/>
    </row>
    <row r="112" spans="1:74" ht="31.2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90"/>
      <c r="AC112" s="8"/>
      <c r="AD112" s="285">
        <v>17</v>
      </c>
      <c r="AE112" s="295" t="s">
        <v>328</v>
      </c>
      <c r="AF112" s="329"/>
      <c r="AG112" s="327" t="s">
        <v>336</v>
      </c>
      <c r="AH112" s="339" t="s">
        <v>18</v>
      </c>
      <c r="AI112" s="327" t="s">
        <v>390</v>
      </c>
      <c r="AJ112" s="327" t="s">
        <v>390</v>
      </c>
      <c r="AK112" s="327" t="s">
        <v>339</v>
      </c>
      <c r="AL112" s="327" t="s">
        <v>339</v>
      </c>
      <c r="AM112" s="350"/>
      <c r="AN112" s="329" t="s">
        <v>338</v>
      </c>
      <c r="AO112" s="327" t="s">
        <v>140</v>
      </c>
      <c r="AP112" s="339" t="s">
        <v>336</v>
      </c>
      <c r="AQ112" s="327" t="s">
        <v>336</v>
      </c>
      <c r="AR112" s="339" t="s">
        <v>230</v>
      </c>
      <c r="AS112" s="327" t="s">
        <v>237</v>
      </c>
      <c r="AT112" s="327" t="s">
        <v>237</v>
      </c>
      <c r="AU112" s="350"/>
      <c r="AV112" s="329" t="s">
        <v>390</v>
      </c>
      <c r="AW112" s="327" t="s">
        <v>390</v>
      </c>
      <c r="AX112" s="339" t="s">
        <v>230</v>
      </c>
      <c r="AY112" s="327" t="s">
        <v>336</v>
      </c>
      <c r="AZ112" s="327" t="s">
        <v>140</v>
      </c>
      <c r="BA112" s="327" t="s">
        <v>140</v>
      </c>
      <c r="BB112" s="327" t="s">
        <v>338</v>
      </c>
      <c r="BC112" s="350"/>
      <c r="BD112" s="329" t="s">
        <v>242</v>
      </c>
      <c r="BE112" s="327" t="s">
        <v>242</v>
      </c>
      <c r="BF112" s="327" t="s">
        <v>390</v>
      </c>
      <c r="BG112" s="327" t="s">
        <v>336</v>
      </c>
      <c r="BH112" s="327" t="s">
        <v>336</v>
      </c>
      <c r="BI112" s="327" t="s">
        <v>338</v>
      </c>
      <c r="BJ112" s="327" t="s">
        <v>339</v>
      </c>
      <c r="BK112" s="350"/>
      <c r="BL112" s="329" t="s">
        <v>140</v>
      </c>
      <c r="BM112" s="327" t="s">
        <v>237</v>
      </c>
      <c r="BN112" s="339" t="s">
        <v>390</v>
      </c>
      <c r="BO112" s="327" t="s">
        <v>390</v>
      </c>
      <c r="BP112" s="327" t="s">
        <v>230</v>
      </c>
      <c r="BQ112" s="327" t="s">
        <v>242</v>
      </c>
      <c r="BR112" s="327"/>
      <c r="BS112" s="350"/>
      <c r="BT112" s="3">
        <f t="shared" si="1"/>
        <v>33</v>
      </c>
      <c r="BV112" s="3"/>
    </row>
    <row r="113" spans="1:74" ht="31.2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90"/>
      <c r="AC113" s="8"/>
      <c r="AD113" s="285">
        <v>18</v>
      </c>
      <c r="AE113" s="295" t="s">
        <v>329</v>
      </c>
      <c r="AF113" s="329" t="s">
        <v>19</v>
      </c>
      <c r="AG113" s="327" t="s">
        <v>20</v>
      </c>
      <c r="AH113" s="327" t="s">
        <v>18</v>
      </c>
      <c r="AI113" s="327" t="s">
        <v>14</v>
      </c>
      <c r="AJ113" s="327" t="s">
        <v>14</v>
      </c>
      <c r="AK113" s="327" t="s">
        <v>340</v>
      </c>
      <c r="AL113" s="327" t="s">
        <v>340</v>
      </c>
      <c r="AM113" s="350"/>
      <c r="AN113" s="329" t="s">
        <v>31</v>
      </c>
      <c r="AO113" s="327" t="s">
        <v>140</v>
      </c>
      <c r="AP113" s="327" t="s">
        <v>20</v>
      </c>
      <c r="AQ113" s="327" t="s">
        <v>20</v>
      </c>
      <c r="AR113" s="327" t="s">
        <v>230</v>
      </c>
      <c r="AS113" s="327"/>
      <c r="AT113" s="327"/>
      <c r="AU113" s="350"/>
      <c r="AV113" s="329" t="s">
        <v>242</v>
      </c>
      <c r="AW113" s="327" t="s">
        <v>242</v>
      </c>
      <c r="AX113" s="327" t="s">
        <v>230</v>
      </c>
      <c r="AY113" s="327"/>
      <c r="AZ113" s="327" t="s">
        <v>140</v>
      </c>
      <c r="BA113" s="327" t="s">
        <v>140</v>
      </c>
      <c r="BB113" s="327"/>
      <c r="BC113" s="350"/>
      <c r="BD113" s="329"/>
      <c r="BE113" s="327" t="s">
        <v>349</v>
      </c>
      <c r="BF113" s="327" t="s">
        <v>14</v>
      </c>
      <c r="BG113" s="327" t="s">
        <v>20</v>
      </c>
      <c r="BH113" s="327" t="s">
        <v>20</v>
      </c>
      <c r="BI113" s="327"/>
      <c r="BJ113" s="327" t="s">
        <v>340</v>
      </c>
      <c r="BK113" s="350"/>
      <c r="BL113" s="329" t="s">
        <v>140</v>
      </c>
      <c r="BM113" s="327" t="s">
        <v>31</v>
      </c>
      <c r="BN113" s="327" t="s">
        <v>14</v>
      </c>
      <c r="BO113" s="327" t="s">
        <v>242</v>
      </c>
      <c r="BP113" s="327" t="s">
        <v>230</v>
      </c>
      <c r="BQ113" s="327"/>
      <c r="BR113" s="327"/>
      <c r="BS113" s="350"/>
      <c r="BT113" s="3">
        <f t="shared" si="1"/>
        <v>27</v>
      </c>
      <c r="BV113" s="3"/>
    </row>
    <row r="114" spans="1:74" ht="31.2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90"/>
      <c r="AC114" s="8"/>
      <c r="AD114" s="285">
        <v>19</v>
      </c>
      <c r="AE114" s="295" t="s">
        <v>330</v>
      </c>
      <c r="AF114" s="329" t="s">
        <v>19</v>
      </c>
      <c r="AG114" s="327" t="s">
        <v>336</v>
      </c>
      <c r="AH114" s="339" t="s">
        <v>18</v>
      </c>
      <c r="AI114" s="327" t="s">
        <v>14</v>
      </c>
      <c r="AJ114" s="327" t="s">
        <v>14</v>
      </c>
      <c r="AK114" s="327" t="s">
        <v>339</v>
      </c>
      <c r="AL114" s="327" t="s">
        <v>339</v>
      </c>
      <c r="AM114" s="350"/>
      <c r="AN114" s="329" t="s">
        <v>31</v>
      </c>
      <c r="AO114" s="327"/>
      <c r="AP114" s="339" t="s">
        <v>336</v>
      </c>
      <c r="AQ114" s="327" t="s">
        <v>336</v>
      </c>
      <c r="AR114" s="339" t="s">
        <v>140</v>
      </c>
      <c r="AS114" s="327"/>
      <c r="AT114" s="327"/>
      <c r="AU114" s="350"/>
      <c r="AV114" s="329" t="s">
        <v>242</v>
      </c>
      <c r="AW114" s="327" t="s">
        <v>242</v>
      </c>
      <c r="AX114" s="339" t="s">
        <v>140</v>
      </c>
      <c r="AY114" s="327" t="s">
        <v>336</v>
      </c>
      <c r="AZ114" s="327" t="s">
        <v>236</v>
      </c>
      <c r="BA114" s="327" t="s">
        <v>236</v>
      </c>
      <c r="BB114" s="327"/>
      <c r="BC114" s="350"/>
      <c r="BD114" s="329"/>
      <c r="BE114" s="327" t="s">
        <v>349</v>
      </c>
      <c r="BF114" s="327" t="s">
        <v>14</v>
      </c>
      <c r="BG114" s="327" t="s">
        <v>336</v>
      </c>
      <c r="BH114" s="327" t="s">
        <v>336</v>
      </c>
      <c r="BI114" s="327" t="s">
        <v>140</v>
      </c>
      <c r="BJ114" s="327" t="s">
        <v>339</v>
      </c>
      <c r="BK114" s="350"/>
      <c r="BL114" s="329" t="s">
        <v>236</v>
      </c>
      <c r="BM114" s="327" t="s">
        <v>31</v>
      </c>
      <c r="BN114" s="339" t="s">
        <v>14</v>
      </c>
      <c r="BO114" s="327" t="s">
        <v>242</v>
      </c>
      <c r="BP114" s="327" t="s">
        <v>140</v>
      </c>
      <c r="BQ114" s="327"/>
      <c r="BR114" s="327"/>
      <c r="BS114" s="350"/>
      <c r="BT114" s="3">
        <f t="shared" si="1"/>
        <v>28</v>
      </c>
      <c r="BV114" s="3"/>
    </row>
    <row r="115" spans="1:74" ht="31.2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90"/>
      <c r="AC115" s="8"/>
      <c r="AD115" s="285">
        <v>20</v>
      </c>
      <c r="AE115" s="295" t="s">
        <v>331</v>
      </c>
      <c r="AF115" s="329" t="s">
        <v>18</v>
      </c>
      <c r="AG115" s="327" t="s">
        <v>336</v>
      </c>
      <c r="AH115" s="327" t="s">
        <v>337</v>
      </c>
      <c r="AI115" s="327" t="s">
        <v>390</v>
      </c>
      <c r="AJ115" s="327" t="s">
        <v>390</v>
      </c>
      <c r="AK115" s="327" t="s">
        <v>340</v>
      </c>
      <c r="AL115" s="327" t="s">
        <v>340</v>
      </c>
      <c r="AM115" s="350"/>
      <c r="AN115" s="329" t="s">
        <v>338</v>
      </c>
      <c r="AO115" s="327" t="s">
        <v>338</v>
      </c>
      <c r="AP115" s="327" t="s">
        <v>336</v>
      </c>
      <c r="AQ115" s="327" t="s">
        <v>336</v>
      </c>
      <c r="AR115" s="327" t="s">
        <v>140</v>
      </c>
      <c r="AS115" s="327" t="s">
        <v>237</v>
      </c>
      <c r="AT115" s="327" t="s">
        <v>237</v>
      </c>
      <c r="AU115" s="350"/>
      <c r="AV115" s="329" t="s">
        <v>390</v>
      </c>
      <c r="AW115" s="327" t="s">
        <v>390</v>
      </c>
      <c r="AX115" s="327" t="s">
        <v>140</v>
      </c>
      <c r="AY115" s="327" t="s">
        <v>336</v>
      </c>
      <c r="AZ115" s="327" t="s">
        <v>236</v>
      </c>
      <c r="BA115" s="327" t="s">
        <v>236</v>
      </c>
      <c r="BB115" s="327"/>
      <c r="BC115" s="350"/>
      <c r="BD115" s="329" t="s">
        <v>337</v>
      </c>
      <c r="BE115" s="327" t="s">
        <v>337</v>
      </c>
      <c r="BF115" s="327" t="s">
        <v>390</v>
      </c>
      <c r="BG115" s="327" t="s">
        <v>336</v>
      </c>
      <c r="BH115" s="327" t="s">
        <v>336</v>
      </c>
      <c r="BI115" s="327" t="s">
        <v>140</v>
      </c>
      <c r="BJ115" s="327" t="s">
        <v>340</v>
      </c>
      <c r="BK115" s="350"/>
      <c r="BL115" s="329" t="s">
        <v>236</v>
      </c>
      <c r="BM115" s="327" t="s">
        <v>237</v>
      </c>
      <c r="BN115" s="327" t="s">
        <v>390</v>
      </c>
      <c r="BO115" s="327" t="s">
        <v>390</v>
      </c>
      <c r="BP115" s="327" t="s">
        <v>140</v>
      </c>
      <c r="BQ115" s="327" t="s">
        <v>337</v>
      </c>
      <c r="BR115" s="327"/>
      <c r="BS115" s="350"/>
      <c r="BT115" s="3">
        <f t="shared" si="1"/>
        <v>33</v>
      </c>
      <c r="BV115" s="3"/>
    </row>
    <row r="116" spans="1:74" ht="31.2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90"/>
      <c r="AC116" s="8"/>
      <c r="AD116" s="285">
        <v>21</v>
      </c>
      <c r="AE116" s="295" t="s">
        <v>332</v>
      </c>
      <c r="AF116" s="329" t="s">
        <v>18</v>
      </c>
      <c r="AG116" s="327" t="s">
        <v>336</v>
      </c>
      <c r="AH116" s="339" t="s">
        <v>19</v>
      </c>
      <c r="AI116" s="327" t="s">
        <v>390</v>
      </c>
      <c r="AJ116" s="327" t="s">
        <v>390</v>
      </c>
      <c r="AK116" s="327" t="s">
        <v>340</v>
      </c>
      <c r="AL116" s="327" t="s">
        <v>340</v>
      </c>
      <c r="AM116" s="350"/>
      <c r="AN116" s="329" t="s">
        <v>338</v>
      </c>
      <c r="AO116" s="327" t="s">
        <v>338</v>
      </c>
      <c r="AP116" s="339" t="s">
        <v>336</v>
      </c>
      <c r="AQ116" s="327" t="s">
        <v>336</v>
      </c>
      <c r="AR116" s="339" t="s">
        <v>140</v>
      </c>
      <c r="AS116" s="327" t="s">
        <v>237</v>
      </c>
      <c r="AT116" s="327" t="s">
        <v>237</v>
      </c>
      <c r="AU116" s="350"/>
      <c r="AV116" s="329" t="s">
        <v>390</v>
      </c>
      <c r="AW116" s="327" t="s">
        <v>390</v>
      </c>
      <c r="AX116" s="339" t="s">
        <v>140</v>
      </c>
      <c r="AY116" s="327" t="s">
        <v>336</v>
      </c>
      <c r="AZ116" s="327" t="s">
        <v>236</v>
      </c>
      <c r="BA116" s="327" t="s">
        <v>236</v>
      </c>
      <c r="BB116" s="327"/>
      <c r="BC116" s="350"/>
      <c r="BD116" s="329" t="s">
        <v>242</v>
      </c>
      <c r="BE116" s="327" t="s">
        <v>242</v>
      </c>
      <c r="BF116" s="327" t="s">
        <v>390</v>
      </c>
      <c r="BG116" s="327" t="s">
        <v>336</v>
      </c>
      <c r="BH116" s="327" t="s">
        <v>336</v>
      </c>
      <c r="BI116" s="327" t="s">
        <v>140</v>
      </c>
      <c r="BJ116" s="327" t="s">
        <v>340</v>
      </c>
      <c r="BK116" s="350"/>
      <c r="BL116" s="329" t="s">
        <v>236</v>
      </c>
      <c r="BM116" s="327" t="s">
        <v>237</v>
      </c>
      <c r="BN116" s="339" t="s">
        <v>390</v>
      </c>
      <c r="BO116" s="327" t="s">
        <v>390</v>
      </c>
      <c r="BP116" s="327" t="s">
        <v>140</v>
      </c>
      <c r="BQ116" s="327" t="s">
        <v>242</v>
      </c>
      <c r="BR116" s="327"/>
      <c r="BS116" s="350"/>
      <c r="BT116" s="3">
        <f t="shared" si="1"/>
        <v>33</v>
      </c>
      <c r="BV116" s="3"/>
    </row>
    <row r="117" spans="1:74" ht="31.2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90"/>
      <c r="AC117" s="8"/>
      <c r="AD117" s="285">
        <v>22</v>
      </c>
      <c r="AE117" s="295" t="s">
        <v>333</v>
      </c>
      <c r="AF117" s="329" t="s">
        <v>18</v>
      </c>
      <c r="AG117" s="327" t="s">
        <v>336</v>
      </c>
      <c r="AH117" s="327" t="s">
        <v>337</v>
      </c>
      <c r="AI117" s="327" t="s">
        <v>390</v>
      </c>
      <c r="AJ117" s="327" t="s">
        <v>390</v>
      </c>
      <c r="AK117" s="327" t="s">
        <v>228</v>
      </c>
      <c r="AL117" s="327" t="s">
        <v>228</v>
      </c>
      <c r="AM117" s="350"/>
      <c r="AN117" s="329" t="s">
        <v>232</v>
      </c>
      <c r="AO117" s="327" t="s">
        <v>140</v>
      </c>
      <c r="AP117" s="327" t="s">
        <v>336</v>
      </c>
      <c r="AQ117" s="327" t="s">
        <v>336</v>
      </c>
      <c r="AR117" s="327" t="s">
        <v>230</v>
      </c>
      <c r="AS117" s="327" t="s">
        <v>340</v>
      </c>
      <c r="AT117" s="327" t="s">
        <v>340</v>
      </c>
      <c r="AU117" s="350"/>
      <c r="AV117" s="329" t="s">
        <v>390</v>
      </c>
      <c r="AW117" s="327" t="s">
        <v>390</v>
      </c>
      <c r="AX117" s="327" t="s">
        <v>230</v>
      </c>
      <c r="AY117" s="327" t="s">
        <v>336</v>
      </c>
      <c r="AZ117" s="327" t="s">
        <v>140</v>
      </c>
      <c r="BA117" s="327" t="s">
        <v>140</v>
      </c>
      <c r="BB117" s="327" t="s">
        <v>228</v>
      </c>
      <c r="BC117" s="350"/>
      <c r="BD117" s="329" t="s">
        <v>337</v>
      </c>
      <c r="BE117" s="327" t="s">
        <v>337</v>
      </c>
      <c r="BF117" s="327" t="s">
        <v>390</v>
      </c>
      <c r="BG117" s="327" t="s">
        <v>336</v>
      </c>
      <c r="BH117" s="327" t="s">
        <v>336</v>
      </c>
      <c r="BI117" s="327" t="s">
        <v>232</v>
      </c>
      <c r="BJ117" s="327" t="s">
        <v>228</v>
      </c>
      <c r="BK117" s="350"/>
      <c r="BL117" s="329" t="s">
        <v>140</v>
      </c>
      <c r="BM117" s="327" t="s">
        <v>340</v>
      </c>
      <c r="BN117" s="327" t="s">
        <v>390</v>
      </c>
      <c r="BO117" s="327" t="s">
        <v>390</v>
      </c>
      <c r="BP117" s="327" t="s">
        <v>230</v>
      </c>
      <c r="BQ117" s="327" t="s">
        <v>337</v>
      </c>
      <c r="BR117" s="327"/>
      <c r="BS117" s="350"/>
      <c r="BT117" s="3">
        <f t="shared" si="1"/>
        <v>34</v>
      </c>
      <c r="BV117" s="3"/>
    </row>
    <row r="118" spans="1:74" ht="31.2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90"/>
      <c r="AC118" s="8"/>
      <c r="AD118" s="285">
        <v>23</v>
      </c>
      <c r="AE118" s="295" t="s">
        <v>334</v>
      </c>
      <c r="AF118" s="329" t="s">
        <v>18</v>
      </c>
      <c r="AG118" s="327" t="s">
        <v>336</v>
      </c>
      <c r="AH118" s="327" t="s">
        <v>19</v>
      </c>
      <c r="AI118" s="327" t="s">
        <v>390</v>
      </c>
      <c r="AJ118" s="327" t="s">
        <v>390</v>
      </c>
      <c r="AK118" s="327" t="s">
        <v>339</v>
      </c>
      <c r="AL118" s="327" t="s">
        <v>339</v>
      </c>
      <c r="AM118" s="350"/>
      <c r="AN118" s="329" t="s">
        <v>232</v>
      </c>
      <c r="AO118" s="327" t="s">
        <v>232</v>
      </c>
      <c r="AP118" s="327" t="s">
        <v>336</v>
      </c>
      <c r="AQ118" s="327" t="s">
        <v>336</v>
      </c>
      <c r="AR118" s="327" t="s">
        <v>140</v>
      </c>
      <c r="AS118" s="327" t="s">
        <v>237</v>
      </c>
      <c r="AT118" s="327" t="s">
        <v>237</v>
      </c>
      <c r="AU118" s="350"/>
      <c r="AV118" s="329" t="s">
        <v>390</v>
      </c>
      <c r="AW118" s="327" t="s">
        <v>390</v>
      </c>
      <c r="AX118" s="327" t="s">
        <v>140</v>
      </c>
      <c r="AY118" s="327" t="s">
        <v>336</v>
      </c>
      <c r="AZ118" s="327" t="s">
        <v>236</v>
      </c>
      <c r="BA118" s="327" t="s">
        <v>236</v>
      </c>
      <c r="BB118" s="327"/>
      <c r="BC118" s="350"/>
      <c r="BD118" s="329" t="s">
        <v>242</v>
      </c>
      <c r="BE118" s="327" t="s">
        <v>242</v>
      </c>
      <c r="BF118" s="327" t="s">
        <v>390</v>
      </c>
      <c r="BG118" s="327" t="s">
        <v>336</v>
      </c>
      <c r="BH118" s="327" t="s">
        <v>336</v>
      </c>
      <c r="BI118" s="327" t="s">
        <v>140</v>
      </c>
      <c r="BJ118" s="327" t="s">
        <v>339</v>
      </c>
      <c r="BK118" s="350"/>
      <c r="BL118" s="329" t="s">
        <v>236</v>
      </c>
      <c r="BM118" s="327" t="s">
        <v>237</v>
      </c>
      <c r="BN118" s="327" t="s">
        <v>390</v>
      </c>
      <c r="BO118" s="327" t="s">
        <v>390</v>
      </c>
      <c r="BP118" s="327" t="s">
        <v>140</v>
      </c>
      <c r="BQ118" s="327" t="s">
        <v>242</v>
      </c>
      <c r="BR118" s="327"/>
      <c r="BS118" s="350"/>
      <c r="BT118" s="3">
        <f t="shared" si="1"/>
        <v>33</v>
      </c>
      <c r="BV118" s="3"/>
    </row>
    <row r="119" spans="1:74" ht="31.2" customHeight="1" thickBot="1" x14ac:dyDescent="0.4">
      <c r="A119" s="3"/>
      <c r="B119" s="3"/>
      <c r="C119" s="522" t="s">
        <v>355</v>
      </c>
      <c r="D119" s="522"/>
      <c r="E119" s="522" t="s">
        <v>356</v>
      </c>
      <c r="F119" s="522"/>
      <c r="G119" s="522" t="s">
        <v>3</v>
      </c>
      <c r="H119" s="523"/>
      <c r="I119" s="524" t="s">
        <v>90</v>
      </c>
      <c r="J119" s="522" t="s">
        <v>357</v>
      </c>
      <c r="K119" s="522"/>
      <c r="L119" s="522" t="s">
        <v>358</v>
      </c>
      <c r="M119" s="523"/>
      <c r="N119" s="523"/>
      <c r="O119" s="522" t="s">
        <v>359</v>
      </c>
      <c r="P119" s="523"/>
      <c r="Q119" s="523"/>
      <c r="R119" s="523"/>
      <c r="S119" s="522" t="s">
        <v>360</v>
      </c>
      <c r="T119" s="523"/>
      <c r="U119" s="523"/>
      <c r="V119" s="522" t="s">
        <v>361</v>
      </c>
      <c r="W119" s="525"/>
      <c r="X119" s="522" t="s">
        <v>362</v>
      </c>
      <c r="Y119" s="523"/>
      <c r="Z119" s="523"/>
      <c r="AA119" s="523"/>
      <c r="AB119" s="390"/>
      <c r="AC119" s="8"/>
      <c r="AD119" s="285">
        <v>24</v>
      </c>
      <c r="AE119" s="296" t="s">
        <v>335</v>
      </c>
      <c r="AF119" s="340" t="s">
        <v>18</v>
      </c>
      <c r="AG119" s="328" t="s">
        <v>336</v>
      </c>
      <c r="AH119" s="328" t="s">
        <v>19</v>
      </c>
      <c r="AI119" s="328" t="s">
        <v>390</v>
      </c>
      <c r="AJ119" s="328" t="s">
        <v>390</v>
      </c>
      <c r="AK119" s="328" t="s">
        <v>228</v>
      </c>
      <c r="AL119" s="328" t="s">
        <v>228</v>
      </c>
      <c r="AM119" s="341"/>
      <c r="AN119" s="340" t="s">
        <v>232</v>
      </c>
      <c r="AO119" s="328" t="s">
        <v>232</v>
      </c>
      <c r="AP119" s="328" t="s">
        <v>336</v>
      </c>
      <c r="AQ119" s="328" t="s">
        <v>336</v>
      </c>
      <c r="AR119" s="328" t="s">
        <v>140</v>
      </c>
      <c r="AS119" s="328" t="s">
        <v>340</v>
      </c>
      <c r="AT119" s="328" t="s">
        <v>340</v>
      </c>
      <c r="AU119" s="341"/>
      <c r="AV119" s="340" t="s">
        <v>390</v>
      </c>
      <c r="AW119" s="328" t="s">
        <v>390</v>
      </c>
      <c r="AX119" s="328" t="s">
        <v>140</v>
      </c>
      <c r="AY119" s="328" t="s">
        <v>336</v>
      </c>
      <c r="AZ119" s="328" t="s">
        <v>236</v>
      </c>
      <c r="BA119" s="328" t="s">
        <v>236</v>
      </c>
      <c r="BB119" s="328" t="s">
        <v>228</v>
      </c>
      <c r="BC119" s="341"/>
      <c r="BD119" s="340"/>
      <c r="BE119" s="328"/>
      <c r="BF119" s="328" t="s">
        <v>390</v>
      </c>
      <c r="BG119" s="328" t="s">
        <v>336</v>
      </c>
      <c r="BH119" s="328" t="s">
        <v>336</v>
      </c>
      <c r="BI119" s="328" t="s">
        <v>140</v>
      </c>
      <c r="BJ119" s="328" t="s">
        <v>228</v>
      </c>
      <c r="BK119" s="341"/>
      <c r="BL119" s="340" t="s">
        <v>236</v>
      </c>
      <c r="BM119" s="328" t="s">
        <v>340</v>
      </c>
      <c r="BN119" s="328" t="s">
        <v>390</v>
      </c>
      <c r="BO119" s="328" t="s">
        <v>390</v>
      </c>
      <c r="BP119" s="328" t="s">
        <v>140</v>
      </c>
      <c r="BQ119" s="328"/>
      <c r="BR119" s="328"/>
      <c r="BS119" s="341"/>
      <c r="BT119" s="3">
        <f t="shared" si="1"/>
        <v>31</v>
      </c>
      <c r="BV119" s="3"/>
    </row>
    <row r="120" spans="1:74" ht="79.2" customHeight="1" x14ac:dyDescent="0.35">
      <c r="A120" s="3"/>
      <c r="B120" s="3"/>
      <c r="C120" s="403" t="s">
        <v>8</v>
      </c>
      <c r="D120" s="404" t="s">
        <v>9</v>
      </c>
      <c r="E120" s="359" t="s">
        <v>242</v>
      </c>
      <c r="F120" s="359" t="s">
        <v>230</v>
      </c>
      <c r="G120" s="379" t="s">
        <v>242</v>
      </c>
      <c r="H120" s="379" t="s">
        <v>230</v>
      </c>
      <c r="I120" s="524"/>
      <c r="J120" s="403" t="s">
        <v>108</v>
      </c>
      <c r="K120" s="403" t="s">
        <v>364</v>
      </c>
      <c r="L120" s="403" t="s">
        <v>1</v>
      </c>
      <c r="M120" s="403" t="s">
        <v>2</v>
      </c>
      <c r="N120" s="403" t="s">
        <v>110</v>
      </c>
      <c r="O120" s="403" t="s">
        <v>112</v>
      </c>
      <c r="P120" s="404" t="s">
        <v>4</v>
      </c>
      <c r="Q120" s="404" t="s">
        <v>5</v>
      </c>
      <c r="R120" s="402" t="s">
        <v>365</v>
      </c>
      <c r="S120" s="404" t="s">
        <v>6</v>
      </c>
      <c r="T120" s="404" t="s">
        <v>7</v>
      </c>
      <c r="U120" s="403" t="s">
        <v>366</v>
      </c>
      <c r="V120" s="403" t="s">
        <v>367</v>
      </c>
      <c r="W120" s="403" t="s">
        <v>71</v>
      </c>
      <c r="X120" s="405" t="s">
        <v>369</v>
      </c>
      <c r="Y120" s="405" t="s">
        <v>370</v>
      </c>
      <c r="Z120" s="405" t="s">
        <v>372</v>
      </c>
      <c r="AA120" s="405" t="s">
        <v>373</v>
      </c>
      <c r="AB120" s="392"/>
      <c r="AC120" s="275"/>
      <c r="AD120" s="289"/>
      <c r="AE120" s="297"/>
      <c r="AF120" s="346">
        <f>COUNTIF(AF46:AF119,"t")</f>
        <v>24</v>
      </c>
      <c r="AG120" s="346">
        <f>COUNTIF(AG46:AG119,"t")</f>
        <v>0</v>
      </c>
      <c r="AH120" s="346">
        <f>COUNTIF(AH46:AH119,"t")</f>
        <v>26</v>
      </c>
      <c r="AI120" s="346">
        <f>COUNTIF(AI46:AI119,"t")</f>
        <v>0</v>
      </c>
      <c r="AJ120" s="346">
        <f>COUNTIF(AJ46:AJ119,"t")</f>
        <v>0</v>
      </c>
      <c r="AK120" s="346">
        <f t="shared" ref="AK120:BC120" si="2">COUNTIF(AK46:AK119,"t")</f>
        <v>0</v>
      </c>
      <c r="AL120" s="346">
        <f t="shared" si="2"/>
        <v>0</v>
      </c>
      <c r="AM120" s="346">
        <f t="shared" si="2"/>
        <v>0</v>
      </c>
      <c r="AN120" s="346">
        <f t="shared" si="2"/>
        <v>0</v>
      </c>
      <c r="AO120" s="346">
        <f t="shared" si="2"/>
        <v>0</v>
      </c>
      <c r="AP120" s="346">
        <f>COUNTIF(AP46:AP119,"t")</f>
        <v>0</v>
      </c>
      <c r="AQ120" s="346">
        <f>COUNTIF(AQ46:AQ119,"t")</f>
        <v>0</v>
      </c>
      <c r="AR120" s="346">
        <f>COUNTIF(AR46:AR119,"t")</f>
        <v>0</v>
      </c>
      <c r="AS120" s="346">
        <f t="shared" si="2"/>
        <v>0</v>
      </c>
      <c r="AT120" s="346">
        <f t="shared" si="2"/>
        <v>0</v>
      </c>
      <c r="AU120" s="346">
        <f t="shared" si="2"/>
        <v>0</v>
      </c>
      <c r="AV120" s="346">
        <f>COUNTIF(AV46:AV119,"t")</f>
        <v>19</v>
      </c>
      <c r="AW120" s="346">
        <f>COUNTIF(AW46:AW119,"g")</f>
        <v>0</v>
      </c>
      <c r="AX120" s="346">
        <f t="shared" si="2"/>
        <v>0</v>
      </c>
      <c r="AY120" s="346">
        <f>COUNTIF(AY46:AY119,"t")</f>
        <v>0</v>
      </c>
      <c r="AZ120" s="346">
        <f>COUNTIF(AZ46:AZ119,"t")</f>
        <v>0</v>
      </c>
      <c r="BA120" s="346">
        <f>COUNTIF(BA46:BA119,"t")</f>
        <v>0</v>
      </c>
      <c r="BB120" s="346">
        <f t="shared" si="2"/>
        <v>0</v>
      </c>
      <c r="BC120" s="346">
        <f t="shared" si="2"/>
        <v>0</v>
      </c>
      <c r="BD120" s="346">
        <f>COUNTIF(BD46:BD119,"fi")</f>
        <v>16</v>
      </c>
      <c r="BE120" s="346">
        <f>COUNTIF(BE46:BE119,"g")</f>
        <v>0</v>
      </c>
      <c r="BF120" s="346">
        <f>COUNTIF(BF46:BF119,"t")</f>
        <v>0</v>
      </c>
      <c r="BG120" s="346">
        <f t="shared" ref="BG120:BQ120" si="3">COUNTIF(BG46:BG119,"g")</f>
        <v>0</v>
      </c>
      <c r="BH120" s="346">
        <f t="shared" si="3"/>
        <v>0</v>
      </c>
      <c r="BI120" s="346">
        <f t="shared" si="3"/>
        <v>0</v>
      </c>
      <c r="BJ120" s="346">
        <f t="shared" si="3"/>
        <v>0</v>
      </c>
      <c r="BK120" s="346">
        <f t="shared" si="3"/>
        <v>0</v>
      </c>
      <c r="BL120" s="346">
        <f t="shared" si="3"/>
        <v>23</v>
      </c>
      <c r="BM120" s="346">
        <f t="shared" si="3"/>
        <v>0</v>
      </c>
      <c r="BN120" s="346">
        <f t="shared" si="3"/>
        <v>0</v>
      </c>
      <c r="BO120" s="346">
        <f t="shared" si="3"/>
        <v>0</v>
      </c>
      <c r="BP120" s="346">
        <f t="shared" si="3"/>
        <v>13</v>
      </c>
      <c r="BQ120" s="346">
        <f t="shared" si="3"/>
        <v>0</v>
      </c>
      <c r="BR120" s="344">
        <f>COUNTIF(BS46:BS119,"A")</f>
        <v>0</v>
      </c>
      <c r="BS120" s="344">
        <f>COUNTIF(BT47:BT119,"G")</f>
        <v>0</v>
      </c>
      <c r="BT120" s="3">
        <f>COUNTA(AF119:BS119)</f>
        <v>31</v>
      </c>
      <c r="BV120" s="3"/>
    </row>
    <row r="121" spans="1:74" ht="25.95" customHeight="1" x14ac:dyDescent="0.35">
      <c r="A121" s="3"/>
      <c r="B121" s="3"/>
      <c r="C121" s="406"/>
      <c r="D121" s="407"/>
      <c r="E121" s="394"/>
      <c r="F121" s="394"/>
      <c r="G121" s="395"/>
      <c r="H121" s="395"/>
      <c r="I121" s="396"/>
      <c r="J121" s="406"/>
      <c r="K121" s="406"/>
      <c r="L121" s="406"/>
      <c r="M121" s="406"/>
      <c r="N121" s="406"/>
      <c r="O121" s="406"/>
      <c r="P121" s="407"/>
      <c r="Q121" s="407"/>
      <c r="R121" s="396"/>
      <c r="S121" s="407"/>
      <c r="T121" s="407"/>
      <c r="U121" s="406"/>
      <c r="V121" s="406"/>
      <c r="W121" s="406"/>
      <c r="X121" s="408"/>
      <c r="Y121" s="408"/>
      <c r="Z121" s="408"/>
      <c r="AA121" s="408"/>
      <c r="AB121" s="392"/>
      <c r="AC121" s="275"/>
      <c r="AD121" s="289"/>
      <c r="AE121" s="297"/>
      <c r="AF121" s="345" t="s">
        <v>485</v>
      </c>
      <c r="AG121" s="345"/>
      <c r="AH121" s="345"/>
      <c r="AI121" s="345"/>
      <c r="AJ121" s="345"/>
      <c r="AK121" s="345"/>
      <c r="AM121" s="330" t="s">
        <v>484</v>
      </c>
      <c r="AN121" s="330"/>
      <c r="AO121" s="330"/>
      <c r="AP121" s="330"/>
      <c r="AQ121" s="330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  <c r="BJ121" s="346"/>
      <c r="BK121" s="346"/>
      <c r="BL121" s="346"/>
      <c r="BM121" s="346"/>
      <c r="BN121" s="346"/>
      <c r="BO121" s="346"/>
      <c r="BP121" s="346"/>
      <c r="BQ121" s="346"/>
      <c r="BR121" s="344"/>
      <c r="BS121" s="344"/>
      <c r="BV121" s="3"/>
    </row>
    <row r="122" spans="1:74" ht="31.2" customHeight="1" thickBot="1" x14ac:dyDescent="0.4">
      <c r="AF122" s="3"/>
      <c r="AG122" s="3"/>
      <c r="AH122" s="3"/>
      <c r="AI122" s="3"/>
      <c r="AJ122" s="3"/>
      <c r="AK122" s="3"/>
      <c r="AL122" s="3"/>
      <c r="AM122" s="3"/>
      <c r="AO122" s="3"/>
      <c r="AP122" s="3"/>
      <c r="AQ122" s="3"/>
      <c r="AS122" s="3"/>
      <c r="BV122" s="3"/>
    </row>
    <row r="123" spans="1:74" ht="31.2" customHeight="1" thickBot="1" x14ac:dyDescent="0.4">
      <c r="A123" s="409">
        <v>1</v>
      </c>
      <c r="B123" s="410" t="s">
        <v>396</v>
      </c>
      <c r="C123" s="365">
        <v>1</v>
      </c>
      <c r="D123" s="361"/>
      <c r="E123" s="361"/>
      <c r="F123" s="361">
        <v>6</v>
      </c>
      <c r="G123" s="361"/>
      <c r="H123" s="361">
        <v>6</v>
      </c>
      <c r="I123" s="361">
        <v>3</v>
      </c>
      <c r="J123" s="361">
        <v>3</v>
      </c>
      <c r="K123" s="361"/>
      <c r="L123" s="361">
        <v>3</v>
      </c>
      <c r="M123" s="361">
        <v>3</v>
      </c>
      <c r="N123" s="361"/>
      <c r="O123" s="361">
        <v>3</v>
      </c>
      <c r="P123" s="361"/>
      <c r="Q123" s="361"/>
      <c r="R123" s="361"/>
      <c r="S123" s="361"/>
      <c r="T123" s="361"/>
      <c r="U123" s="361">
        <v>2</v>
      </c>
      <c r="V123" s="361">
        <v>1</v>
      </c>
      <c r="W123" s="361">
        <v>1</v>
      </c>
      <c r="X123" s="361">
        <v>1</v>
      </c>
      <c r="Y123" s="361">
        <f t="shared" ref="Y123:Y149" si="4">IF(E123&gt;0,1,0)</f>
        <v>0</v>
      </c>
      <c r="Z123" s="361">
        <f t="shared" ref="Z123:Z149" si="5">IF(R123&gt;0,1,0)</f>
        <v>0</v>
      </c>
      <c r="AA123" s="361">
        <f t="shared" ref="AA123:AA150" si="6">IF(J123&gt;0,1,0)</f>
        <v>1</v>
      </c>
      <c r="AF123" s="345" t="s">
        <v>17</v>
      </c>
      <c r="AG123" s="345" t="s">
        <v>17</v>
      </c>
      <c r="AH123" s="345" t="s">
        <v>17</v>
      </c>
      <c r="AI123" s="345" t="s">
        <v>17</v>
      </c>
      <c r="AJ123" s="345" t="s">
        <v>17</v>
      </c>
      <c r="AK123" s="345" t="s">
        <v>17</v>
      </c>
      <c r="AL123" s="324" t="s">
        <v>25</v>
      </c>
      <c r="AM123" s="324" t="s">
        <v>25</v>
      </c>
      <c r="AN123" s="324" t="s">
        <v>25</v>
      </c>
      <c r="AO123" s="324" t="s">
        <v>25</v>
      </c>
      <c r="AP123" s="324" t="s">
        <v>25</v>
      </c>
      <c r="AQ123" s="324" t="s">
        <v>25</v>
      </c>
      <c r="AR123" s="324" t="s">
        <v>25</v>
      </c>
      <c r="AS123" s="324" t="s">
        <v>230</v>
      </c>
      <c r="AT123" s="324" t="s">
        <v>230</v>
      </c>
      <c r="AU123" s="324" t="s">
        <v>230</v>
      </c>
      <c r="AV123" s="324"/>
      <c r="AW123" s="324"/>
      <c r="AX123" s="324" t="s">
        <v>244</v>
      </c>
      <c r="AY123" s="324" t="s">
        <v>244</v>
      </c>
      <c r="AZ123" s="324" t="s">
        <v>140</v>
      </c>
      <c r="BA123" s="324" t="s">
        <v>140</v>
      </c>
      <c r="BB123" s="324" t="s">
        <v>140</v>
      </c>
      <c r="BC123" s="324" t="s">
        <v>140</v>
      </c>
      <c r="BD123" s="324" t="s">
        <v>236</v>
      </c>
      <c r="BE123" s="324" t="s">
        <v>236</v>
      </c>
      <c r="BF123" s="324" t="s">
        <v>236</v>
      </c>
      <c r="BG123" s="345" t="s">
        <v>231</v>
      </c>
      <c r="BH123" s="345" t="s">
        <v>231</v>
      </c>
      <c r="BI123" s="345" t="s">
        <v>231</v>
      </c>
      <c r="BJ123" s="345" t="s">
        <v>231</v>
      </c>
      <c r="BK123" s="330"/>
      <c r="BL123" s="324"/>
      <c r="BM123" s="330"/>
      <c r="BN123" s="330"/>
      <c r="BP123" s="98"/>
      <c r="BQ123" s="98"/>
      <c r="BR123" s="98"/>
      <c r="BS123" s="98"/>
      <c r="BT123" s="98"/>
      <c r="BV123" s="3"/>
    </row>
    <row r="124" spans="1:74" ht="31.2" customHeight="1" thickBot="1" x14ac:dyDescent="0.4">
      <c r="A124" s="409">
        <v>2</v>
      </c>
      <c r="B124" s="410" t="s">
        <v>397</v>
      </c>
      <c r="C124" s="365"/>
      <c r="D124" s="361">
        <v>1</v>
      </c>
      <c r="E124" s="361"/>
      <c r="F124" s="361">
        <v>6</v>
      </c>
      <c r="G124" s="361"/>
      <c r="H124" s="361">
        <v>6</v>
      </c>
      <c r="I124" s="361">
        <v>3</v>
      </c>
      <c r="J124" s="361">
        <v>3</v>
      </c>
      <c r="K124" s="361"/>
      <c r="L124" s="361">
        <v>3</v>
      </c>
      <c r="M124" s="361">
        <v>3</v>
      </c>
      <c r="N124" s="361"/>
      <c r="O124" s="361"/>
      <c r="P124" s="361"/>
      <c r="Q124" s="361">
        <v>3</v>
      </c>
      <c r="R124" s="361"/>
      <c r="S124" s="361"/>
      <c r="T124" s="361"/>
      <c r="U124" s="361">
        <v>2</v>
      </c>
      <c r="V124" s="361"/>
      <c r="W124" s="361">
        <v>1</v>
      </c>
      <c r="X124" s="361">
        <v>1</v>
      </c>
      <c r="Y124" s="361">
        <f t="shared" si="4"/>
        <v>0</v>
      </c>
      <c r="Z124" s="361">
        <f t="shared" si="5"/>
        <v>0</v>
      </c>
      <c r="AA124" s="361">
        <f t="shared" si="6"/>
        <v>1</v>
      </c>
      <c r="AF124" s="345" t="s">
        <v>17</v>
      </c>
      <c r="AG124" s="345" t="s">
        <v>17</v>
      </c>
      <c r="AH124" s="345" t="s">
        <v>17</v>
      </c>
      <c r="AI124" s="345" t="s">
        <v>17</v>
      </c>
      <c r="AJ124" s="345" t="s">
        <v>17</v>
      </c>
      <c r="AK124" s="345" t="s">
        <v>17</v>
      </c>
      <c r="AL124" s="324" t="s">
        <v>25</v>
      </c>
      <c r="AM124" s="324" t="s">
        <v>25</v>
      </c>
      <c r="AN124" s="324" t="s">
        <v>25</v>
      </c>
      <c r="AO124" s="324" t="s">
        <v>25</v>
      </c>
      <c r="AP124" s="324" t="s">
        <v>25</v>
      </c>
      <c r="AQ124" s="324" t="s">
        <v>25</v>
      </c>
      <c r="AR124" s="324" t="s">
        <v>25</v>
      </c>
      <c r="AS124" s="324" t="s">
        <v>230</v>
      </c>
      <c r="AT124" s="324" t="s">
        <v>230</v>
      </c>
      <c r="AU124" s="324" t="s">
        <v>230</v>
      </c>
      <c r="AV124" s="324"/>
      <c r="AW124" s="324"/>
      <c r="AX124" s="324" t="s">
        <v>244</v>
      </c>
      <c r="AY124" s="324" t="s">
        <v>244</v>
      </c>
      <c r="AZ124" s="324" t="s">
        <v>140</v>
      </c>
      <c r="BA124" s="324" t="s">
        <v>140</v>
      </c>
      <c r="BB124" s="324" t="s">
        <v>140</v>
      </c>
      <c r="BC124" s="324" t="s">
        <v>140</v>
      </c>
      <c r="BD124" s="324" t="s">
        <v>236</v>
      </c>
      <c r="BE124" s="324" t="s">
        <v>236</v>
      </c>
      <c r="BF124" s="324" t="s">
        <v>236</v>
      </c>
      <c r="BG124" s="345" t="s">
        <v>242</v>
      </c>
      <c r="BH124" s="345" t="s">
        <v>242</v>
      </c>
      <c r="BI124" s="345" t="s">
        <v>242</v>
      </c>
      <c r="BJ124" s="324" t="s">
        <v>19</v>
      </c>
      <c r="BK124" s="330"/>
      <c r="BL124" s="324"/>
      <c r="BM124" s="330"/>
      <c r="BN124" s="330"/>
      <c r="BP124" s="98"/>
      <c r="BQ124" s="98"/>
      <c r="BR124" s="98"/>
      <c r="BS124" s="98"/>
      <c r="BT124" s="98"/>
      <c r="BV124" s="3"/>
    </row>
    <row r="125" spans="1:74" ht="31.2" customHeight="1" thickBot="1" x14ac:dyDescent="0.4">
      <c r="A125" s="409">
        <v>3</v>
      </c>
      <c r="B125" s="410" t="s">
        <v>398</v>
      </c>
      <c r="C125" s="365"/>
      <c r="D125" s="362">
        <v>1</v>
      </c>
      <c r="E125" s="362">
        <v>4</v>
      </c>
      <c r="F125" s="362"/>
      <c r="G125" s="362">
        <v>4</v>
      </c>
      <c r="H125" s="362"/>
      <c r="I125" s="362" t="s">
        <v>341</v>
      </c>
      <c r="J125" s="362">
        <v>3</v>
      </c>
      <c r="K125" s="362"/>
      <c r="L125" s="362"/>
      <c r="M125" s="362">
        <v>3</v>
      </c>
      <c r="N125" s="362">
        <v>3</v>
      </c>
      <c r="O125" s="362">
        <v>3</v>
      </c>
      <c r="P125" s="362"/>
      <c r="Q125" s="362"/>
      <c r="R125" s="361"/>
      <c r="S125" s="362"/>
      <c r="T125" s="362"/>
      <c r="U125" s="362">
        <v>2</v>
      </c>
      <c r="V125" s="362">
        <v>1</v>
      </c>
      <c r="W125" s="362"/>
      <c r="X125" s="361">
        <v>1</v>
      </c>
      <c r="Y125" s="361">
        <f t="shared" si="4"/>
        <v>1</v>
      </c>
      <c r="Z125" s="361">
        <f t="shared" si="5"/>
        <v>0</v>
      </c>
      <c r="AA125" s="361">
        <f t="shared" si="6"/>
        <v>1</v>
      </c>
      <c r="AF125" s="345" t="s">
        <v>140</v>
      </c>
      <c r="AG125" s="345" t="s">
        <v>140</v>
      </c>
      <c r="AH125" s="345" t="s">
        <v>140</v>
      </c>
      <c r="AI125" s="345" t="s">
        <v>140</v>
      </c>
      <c r="AJ125" s="345"/>
      <c r="AK125" s="345"/>
      <c r="AL125" s="324" t="s">
        <v>20</v>
      </c>
      <c r="AM125" s="324" t="s">
        <v>20</v>
      </c>
      <c r="AN125" s="324" t="s">
        <v>20</v>
      </c>
      <c r="AO125" s="324" t="s">
        <v>20</v>
      </c>
      <c r="AP125" s="324" t="s">
        <v>20</v>
      </c>
      <c r="AQ125" s="330" t="s">
        <v>244</v>
      </c>
      <c r="AR125" s="330" t="s">
        <v>244</v>
      </c>
      <c r="AS125" s="324" t="s">
        <v>14</v>
      </c>
      <c r="AT125" s="324" t="s">
        <v>14</v>
      </c>
      <c r="AU125" s="324" t="s">
        <v>14</v>
      </c>
      <c r="AV125" s="324" t="s">
        <v>14</v>
      </c>
      <c r="AW125" s="324" t="s">
        <v>14</v>
      </c>
      <c r="AX125" s="324"/>
      <c r="AY125" s="324"/>
      <c r="AZ125" s="3" t="s">
        <v>487</v>
      </c>
      <c r="BA125" s="3" t="s">
        <v>487</v>
      </c>
      <c r="BB125" s="3" t="s">
        <v>487</v>
      </c>
      <c r="BC125" s="324"/>
      <c r="BD125" s="324" t="s">
        <v>236</v>
      </c>
      <c r="BE125" s="324" t="s">
        <v>236</v>
      </c>
      <c r="BF125" s="324" t="s">
        <v>236</v>
      </c>
      <c r="BG125" s="345" t="s">
        <v>231</v>
      </c>
      <c r="BH125" s="345" t="s">
        <v>231</v>
      </c>
      <c r="BI125" s="345" t="s">
        <v>231</v>
      </c>
      <c r="BJ125" s="345" t="s">
        <v>231</v>
      </c>
      <c r="BK125" s="330" t="s">
        <v>22</v>
      </c>
      <c r="BL125" s="330" t="s">
        <v>22</v>
      </c>
      <c r="BM125" s="330" t="s">
        <v>22</v>
      </c>
      <c r="BN125" s="330"/>
      <c r="BP125" s="98"/>
      <c r="BQ125" s="98"/>
      <c r="BR125" s="98"/>
      <c r="BS125" s="98"/>
      <c r="BT125" s="98"/>
      <c r="BV125" s="3"/>
    </row>
    <row r="126" spans="1:74" ht="31.2" customHeight="1" thickBot="1" x14ac:dyDescent="0.4">
      <c r="A126" s="409">
        <v>4</v>
      </c>
      <c r="B126" s="410" t="s">
        <v>399</v>
      </c>
      <c r="C126" s="411">
        <v>1</v>
      </c>
      <c r="D126" s="362"/>
      <c r="E126" s="362"/>
      <c r="F126" s="362">
        <v>6</v>
      </c>
      <c r="G126" s="362"/>
      <c r="H126" s="362">
        <v>6</v>
      </c>
      <c r="I126" s="362">
        <v>3</v>
      </c>
      <c r="J126" s="362">
        <v>3</v>
      </c>
      <c r="K126" s="362"/>
      <c r="L126" s="362"/>
      <c r="M126" s="362">
        <v>3</v>
      </c>
      <c r="N126" s="362"/>
      <c r="O126" s="362"/>
      <c r="P126" s="362">
        <v>3</v>
      </c>
      <c r="Q126" s="362">
        <v>3</v>
      </c>
      <c r="R126" s="362"/>
      <c r="S126" s="362"/>
      <c r="T126" s="362"/>
      <c r="U126" s="362">
        <v>2</v>
      </c>
      <c r="V126" s="362"/>
      <c r="W126" s="362"/>
      <c r="X126" s="361">
        <v>1</v>
      </c>
      <c r="Y126" s="361">
        <f t="shared" si="4"/>
        <v>0</v>
      </c>
      <c r="Z126" s="361">
        <f t="shared" si="5"/>
        <v>0</v>
      </c>
      <c r="AA126" s="361">
        <f t="shared" si="6"/>
        <v>1</v>
      </c>
      <c r="AF126" s="345" t="s">
        <v>17</v>
      </c>
      <c r="AG126" s="345" t="s">
        <v>17</v>
      </c>
      <c r="AH126" s="345" t="s">
        <v>17</v>
      </c>
      <c r="AI126" s="345" t="s">
        <v>17</v>
      </c>
      <c r="AJ126" s="345" t="s">
        <v>17</v>
      </c>
      <c r="AK126" s="345" t="s">
        <v>17</v>
      </c>
      <c r="AL126" s="324" t="s">
        <v>25</v>
      </c>
      <c r="AM126" s="324" t="s">
        <v>25</v>
      </c>
      <c r="AN126" s="324" t="s">
        <v>25</v>
      </c>
      <c r="AO126" s="324" t="s">
        <v>25</v>
      </c>
      <c r="AP126" s="324" t="s">
        <v>25</v>
      </c>
      <c r="AQ126" s="324" t="s">
        <v>25</v>
      </c>
      <c r="AR126" s="324" t="s">
        <v>25</v>
      </c>
      <c r="AS126" s="324" t="s">
        <v>140</v>
      </c>
      <c r="AT126" s="324" t="s">
        <v>140</v>
      </c>
      <c r="AU126" s="324" t="s">
        <v>140</v>
      </c>
      <c r="AV126" s="324" t="s">
        <v>140</v>
      </c>
      <c r="AW126" s="324"/>
      <c r="AX126" s="324" t="s">
        <v>244</v>
      </c>
      <c r="AY126" s="324" t="s">
        <v>244</v>
      </c>
      <c r="AZ126" s="324" t="s">
        <v>236</v>
      </c>
      <c r="BA126" s="324" t="s">
        <v>236</v>
      </c>
      <c r="BB126" s="324" t="s">
        <v>236</v>
      </c>
      <c r="BC126" s="324"/>
      <c r="BD126" s="324" t="s">
        <v>237</v>
      </c>
      <c r="BE126" s="324" t="s">
        <v>237</v>
      </c>
      <c r="BF126" s="324" t="s">
        <v>237</v>
      </c>
      <c r="BG126" s="345" t="s">
        <v>242</v>
      </c>
      <c r="BH126" s="345" t="s">
        <v>242</v>
      </c>
      <c r="BI126" s="345" t="s">
        <v>242</v>
      </c>
      <c r="BJ126" s="324"/>
      <c r="BK126" s="330"/>
      <c r="BL126" s="324"/>
      <c r="BM126" s="330"/>
      <c r="BN126" s="330"/>
      <c r="BP126" s="98"/>
      <c r="BQ126" s="98"/>
      <c r="BR126" s="98"/>
      <c r="BS126" s="98"/>
      <c r="BT126" s="98"/>
      <c r="BV126" s="3"/>
    </row>
    <row r="127" spans="1:74" ht="31.2" customHeight="1" thickBot="1" x14ac:dyDescent="0.4">
      <c r="A127" s="409">
        <v>5</v>
      </c>
      <c r="B127" s="410" t="s">
        <v>400</v>
      </c>
      <c r="C127" s="365">
        <v>1</v>
      </c>
      <c r="D127" s="361"/>
      <c r="E127" s="361"/>
      <c r="F127" s="361">
        <v>6</v>
      </c>
      <c r="G127" s="361"/>
      <c r="H127" s="361">
        <v>6</v>
      </c>
      <c r="I127" s="362" t="s">
        <v>341</v>
      </c>
      <c r="J127" s="361">
        <v>3</v>
      </c>
      <c r="K127" s="361"/>
      <c r="L127" s="361">
        <v>3</v>
      </c>
      <c r="M127" s="361"/>
      <c r="N127" s="361">
        <v>3</v>
      </c>
      <c r="O127" s="361">
        <v>3</v>
      </c>
      <c r="P127" s="361"/>
      <c r="Q127" s="361"/>
      <c r="R127" s="361"/>
      <c r="S127" s="361"/>
      <c r="T127" s="361">
        <v>2</v>
      </c>
      <c r="U127" s="361"/>
      <c r="V127" s="361">
        <v>1</v>
      </c>
      <c r="W127" s="361"/>
      <c r="X127" s="361">
        <v>1</v>
      </c>
      <c r="Y127" s="361">
        <f t="shared" si="4"/>
        <v>0</v>
      </c>
      <c r="Z127" s="361">
        <f t="shared" si="5"/>
        <v>0</v>
      </c>
      <c r="AA127" s="361">
        <f t="shared" si="6"/>
        <v>1</v>
      </c>
      <c r="AF127" s="345" t="s">
        <v>17</v>
      </c>
      <c r="AG127" s="345" t="s">
        <v>17</v>
      </c>
      <c r="AH127" s="345" t="s">
        <v>17</v>
      </c>
      <c r="AI127" s="345" t="s">
        <v>17</v>
      </c>
      <c r="AJ127" s="345" t="s">
        <v>17</v>
      </c>
      <c r="AK127" s="345" t="s">
        <v>17</v>
      </c>
      <c r="AL127" s="324" t="s">
        <v>25</v>
      </c>
      <c r="AM127" s="324" t="s">
        <v>25</v>
      </c>
      <c r="AN127" s="324" t="s">
        <v>25</v>
      </c>
      <c r="AO127" s="324" t="s">
        <v>25</v>
      </c>
      <c r="AP127" s="324" t="s">
        <v>25</v>
      </c>
      <c r="AQ127" s="324" t="s">
        <v>25</v>
      </c>
      <c r="AR127" s="324" t="s">
        <v>25</v>
      </c>
      <c r="AS127" s="324" t="s">
        <v>230</v>
      </c>
      <c r="AT127" s="324" t="s">
        <v>230</v>
      </c>
      <c r="AU127" s="324" t="s">
        <v>230</v>
      </c>
      <c r="AV127" s="324"/>
      <c r="AW127" s="324"/>
      <c r="AX127" s="324" t="s">
        <v>232</v>
      </c>
      <c r="AY127" s="324" t="s">
        <v>232</v>
      </c>
      <c r="AZ127" s="324" t="s">
        <v>140</v>
      </c>
      <c r="BA127" s="324" t="s">
        <v>140</v>
      </c>
      <c r="BB127" s="324" t="s">
        <v>140</v>
      </c>
      <c r="BC127" s="324" t="s">
        <v>140</v>
      </c>
      <c r="BD127" s="324"/>
      <c r="BE127" s="324"/>
      <c r="BF127" s="324"/>
      <c r="BG127" s="345" t="s">
        <v>231</v>
      </c>
      <c r="BH127" s="345" t="s">
        <v>231</v>
      </c>
      <c r="BI127" s="345" t="s">
        <v>231</v>
      </c>
      <c r="BJ127" s="345" t="s">
        <v>231</v>
      </c>
      <c r="BK127" s="330" t="s">
        <v>22</v>
      </c>
      <c r="BL127" s="330" t="s">
        <v>22</v>
      </c>
      <c r="BM127" s="330" t="s">
        <v>22</v>
      </c>
      <c r="BN127" s="330"/>
      <c r="BP127" s="98"/>
      <c r="BQ127" s="98"/>
      <c r="BR127" s="98"/>
      <c r="BS127" s="98"/>
      <c r="BT127" s="98"/>
      <c r="BV127" s="3"/>
    </row>
    <row r="128" spans="1:74" ht="31.2" customHeight="1" thickBot="1" x14ac:dyDescent="0.4">
      <c r="A128" s="409">
        <v>6</v>
      </c>
      <c r="B128" s="410" t="s">
        <v>401</v>
      </c>
      <c r="C128" s="365"/>
      <c r="D128" s="362">
        <v>1</v>
      </c>
      <c r="E128" s="362"/>
      <c r="F128" s="362">
        <v>6</v>
      </c>
      <c r="G128" s="362">
        <v>4</v>
      </c>
      <c r="H128" s="362"/>
      <c r="I128" s="362" t="s">
        <v>341</v>
      </c>
      <c r="J128" s="362">
        <v>3</v>
      </c>
      <c r="K128" s="362"/>
      <c r="L128" s="362"/>
      <c r="M128" s="362"/>
      <c r="N128" s="362">
        <v>3</v>
      </c>
      <c r="O128" s="362">
        <v>3</v>
      </c>
      <c r="P128" s="362"/>
      <c r="Q128" s="362"/>
      <c r="R128" s="361"/>
      <c r="S128" s="362"/>
      <c r="T128" s="362"/>
      <c r="U128" s="362">
        <v>2</v>
      </c>
      <c r="V128" s="362">
        <v>1</v>
      </c>
      <c r="W128" s="362"/>
      <c r="X128" s="361">
        <v>1</v>
      </c>
      <c r="Y128" s="361">
        <f t="shared" si="4"/>
        <v>0</v>
      </c>
      <c r="Z128" s="361">
        <f t="shared" si="5"/>
        <v>0</v>
      </c>
      <c r="AA128" s="361">
        <f t="shared" si="6"/>
        <v>1</v>
      </c>
      <c r="AF128" s="345" t="s">
        <v>17</v>
      </c>
      <c r="AG128" s="345" t="s">
        <v>17</v>
      </c>
      <c r="AH128" s="345" t="s">
        <v>17</v>
      </c>
      <c r="AI128" s="345" t="s">
        <v>17</v>
      </c>
      <c r="AJ128" s="345" t="s">
        <v>17</v>
      </c>
      <c r="AK128" s="345" t="s">
        <v>17</v>
      </c>
      <c r="AL128" s="345" t="s">
        <v>14</v>
      </c>
      <c r="AM128" s="345" t="s">
        <v>14</v>
      </c>
      <c r="AN128" s="345" t="s">
        <v>14</v>
      </c>
      <c r="AO128" s="345" t="s">
        <v>14</v>
      </c>
      <c r="AP128" s="345" t="s">
        <v>14</v>
      </c>
      <c r="AQ128" s="330" t="s">
        <v>244</v>
      </c>
      <c r="AR128" s="330" t="s">
        <v>244</v>
      </c>
      <c r="AS128" s="324" t="s">
        <v>140</v>
      </c>
      <c r="AT128" s="324" t="s">
        <v>140</v>
      </c>
      <c r="AU128" s="324" t="s">
        <v>140</v>
      </c>
      <c r="AV128" s="324" t="s">
        <v>140</v>
      </c>
      <c r="AW128" s="324"/>
      <c r="AX128" s="324"/>
      <c r="AY128" s="324"/>
      <c r="AZ128" s="3" t="s">
        <v>487</v>
      </c>
      <c r="BA128" s="3" t="s">
        <v>487</v>
      </c>
      <c r="BB128" s="3" t="s">
        <v>487</v>
      </c>
      <c r="BC128" s="324"/>
      <c r="BD128" s="324"/>
      <c r="BE128" s="324"/>
      <c r="BF128" s="324"/>
      <c r="BG128" s="345" t="s">
        <v>231</v>
      </c>
      <c r="BH128" s="345" t="s">
        <v>231</v>
      </c>
      <c r="BI128" s="345" t="s">
        <v>231</v>
      </c>
      <c r="BJ128" s="345" t="s">
        <v>231</v>
      </c>
      <c r="BK128" s="330" t="s">
        <v>22</v>
      </c>
      <c r="BL128" s="330" t="s">
        <v>22</v>
      </c>
      <c r="BM128" s="330" t="s">
        <v>22</v>
      </c>
      <c r="BN128" s="330"/>
      <c r="BP128" s="98"/>
      <c r="BQ128" s="98"/>
      <c r="BR128" s="98"/>
      <c r="BS128" s="98"/>
      <c r="BT128" s="98"/>
      <c r="BV128" s="3"/>
    </row>
    <row r="129" spans="1:74" ht="31.2" customHeight="1" thickBot="1" x14ac:dyDescent="0.4">
      <c r="A129" s="409">
        <v>7</v>
      </c>
      <c r="B129" s="410" t="s">
        <v>402</v>
      </c>
      <c r="C129" s="365"/>
      <c r="D129" s="361">
        <v>1</v>
      </c>
      <c r="E129" s="361"/>
      <c r="F129" s="361">
        <v>6</v>
      </c>
      <c r="G129" s="362"/>
      <c r="H129" s="362">
        <v>6</v>
      </c>
      <c r="I129" s="362">
        <v>3</v>
      </c>
      <c r="J129" s="362">
        <v>3</v>
      </c>
      <c r="K129" s="362"/>
      <c r="L129" s="362"/>
      <c r="M129" s="362">
        <v>3</v>
      </c>
      <c r="N129" s="362">
        <v>3</v>
      </c>
      <c r="O129" s="362"/>
      <c r="P129" s="362">
        <v>3</v>
      </c>
      <c r="Q129" s="362"/>
      <c r="R129" s="361"/>
      <c r="S129" s="362"/>
      <c r="T129" s="361"/>
      <c r="U129" s="362">
        <v>2</v>
      </c>
      <c r="V129" s="362"/>
      <c r="W129" s="362"/>
      <c r="X129" s="361">
        <v>1</v>
      </c>
      <c r="Y129" s="361">
        <f t="shared" si="4"/>
        <v>0</v>
      </c>
      <c r="Z129" s="361">
        <f t="shared" si="5"/>
        <v>0</v>
      </c>
      <c r="AA129" s="361">
        <f t="shared" si="6"/>
        <v>1</v>
      </c>
      <c r="AF129" s="345" t="s">
        <v>17</v>
      </c>
      <c r="AG129" s="345" t="s">
        <v>17</v>
      </c>
      <c r="AH129" s="345" t="s">
        <v>17</v>
      </c>
      <c r="AI129" s="345" t="s">
        <v>17</v>
      </c>
      <c r="AJ129" s="345" t="s">
        <v>17</v>
      </c>
      <c r="AK129" s="345" t="s">
        <v>17</v>
      </c>
      <c r="AL129" s="324" t="s">
        <v>25</v>
      </c>
      <c r="AM129" s="324" t="s">
        <v>25</v>
      </c>
      <c r="AN129" s="324" t="s">
        <v>25</v>
      </c>
      <c r="AO129" s="324" t="s">
        <v>25</v>
      </c>
      <c r="AP129" s="324" t="s">
        <v>25</v>
      </c>
      <c r="AQ129" s="324" t="s">
        <v>25</v>
      </c>
      <c r="AR129" s="324" t="s">
        <v>25</v>
      </c>
      <c r="AS129" s="324" t="s">
        <v>140</v>
      </c>
      <c r="AT129" s="324" t="s">
        <v>140</v>
      </c>
      <c r="AU129" s="324" t="s">
        <v>140</v>
      </c>
      <c r="AV129" s="324" t="s">
        <v>140</v>
      </c>
      <c r="AW129" s="324"/>
      <c r="AX129" s="324" t="s">
        <v>244</v>
      </c>
      <c r="AY129" s="324" t="s">
        <v>244</v>
      </c>
      <c r="AZ129" s="324" t="s">
        <v>236</v>
      </c>
      <c r="BA129" s="324" t="s">
        <v>236</v>
      </c>
      <c r="BB129" s="324" t="s">
        <v>236</v>
      </c>
      <c r="BC129" s="324"/>
      <c r="BD129" s="324" t="s">
        <v>237</v>
      </c>
      <c r="BE129" s="324" t="s">
        <v>237</v>
      </c>
      <c r="BF129" s="324" t="s">
        <v>237</v>
      </c>
      <c r="BG129" s="345" t="s">
        <v>488</v>
      </c>
      <c r="BH129" s="345" t="s">
        <v>488</v>
      </c>
      <c r="BI129" s="345" t="s">
        <v>488</v>
      </c>
      <c r="BJ129" s="324"/>
      <c r="BK129" s="330" t="s">
        <v>22</v>
      </c>
      <c r="BL129" s="330" t="s">
        <v>22</v>
      </c>
      <c r="BM129" s="330" t="s">
        <v>22</v>
      </c>
      <c r="BN129" s="330"/>
      <c r="BP129" s="98"/>
      <c r="BQ129" s="98"/>
      <c r="BR129" s="98"/>
      <c r="BS129" s="98"/>
      <c r="BT129" s="98"/>
      <c r="BV129" s="3"/>
    </row>
    <row r="130" spans="1:74" ht="31.2" customHeight="1" thickBot="1" x14ac:dyDescent="0.4">
      <c r="A130" s="409">
        <v>8</v>
      </c>
      <c r="B130" s="410" t="s">
        <v>403</v>
      </c>
      <c r="C130" s="365"/>
      <c r="D130" s="362">
        <v>1</v>
      </c>
      <c r="E130" s="362"/>
      <c r="F130" s="362">
        <v>6</v>
      </c>
      <c r="G130" s="362"/>
      <c r="H130" s="362">
        <v>6</v>
      </c>
      <c r="I130" s="362">
        <v>3</v>
      </c>
      <c r="J130" s="362">
        <v>3</v>
      </c>
      <c r="K130" s="362"/>
      <c r="L130" s="362">
        <v>3</v>
      </c>
      <c r="M130" s="362">
        <v>3</v>
      </c>
      <c r="N130" s="361"/>
      <c r="O130" s="362"/>
      <c r="P130" s="362"/>
      <c r="Q130" s="362">
        <v>3</v>
      </c>
      <c r="R130" s="361"/>
      <c r="S130" s="362"/>
      <c r="T130" s="362"/>
      <c r="U130" s="362">
        <v>2</v>
      </c>
      <c r="V130" s="362"/>
      <c r="W130" s="362"/>
      <c r="X130" s="361">
        <v>1</v>
      </c>
      <c r="Y130" s="361">
        <f t="shared" si="4"/>
        <v>0</v>
      </c>
      <c r="Z130" s="361">
        <f t="shared" si="5"/>
        <v>0</v>
      </c>
      <c r="AA130" s="361">
        <f t="shared" si="6"/>
        <v>1</v>
      </c>
      <c r="AF130" s="345" t="s">
        <v>17</v>
      </c>
      <c r="AG130" s="345" t="s">
        <v>17</v>
      </c>
      <c r="AH130" s="345" t="s">
        <v>17</v>
      </c>
      <c r="AI130" s="345" t="s">
        <v>17</v>
      </c>
      <c r="AJ130" s="345" t="s">
        <v>17</v>
      </c>
      <c r="AK130" s="345" t="s">
        <v>17</v>
      </c>
      <c r="AL130" s="324" t="s">
        <v>25</v>
      </c>
      <c r="AM130" s="324" t="s">
        <v>25</v>
      </c>
      <c r="AN130" s="324" t="s">
        <v>25</v>
      </c>
      <c r="AO130" s="324" t="s">
        <v>25</v>
      </c>
      <c r="AP130" s="324" t="s">
        <v>25</v>
      </c>
      <c r="AQ130" s="324" t="s">
        <v>25</v>
      </c>
      <c r="AR130" s="324" t="s">
        <v>25</v>
      </c>
      <c r="AS130" s="324" t="s">
        <v>230</v>
      </c>
      <c r="AT130" s="324" t="s">
        <v>230</v>
      </c>
      <c r="AU130" s="324" t="s">
        <v>230</v>
      </c>
      <c r="AV130" s="324"/>
      <c r="AW130" s="324"/>
      <c r="AX130" s="324" t="s">
        <v>244</v>
      </c>
      <c r="AY130" s="324" t="s">
        <v>244</v>
      </c>
      <c r="AZ130" s="324" t="s">
        <v>140</v>
      </c>
      <c r="BA130" s="324" t="s">
        <v>140</v>
      </c>
      <c r="BB130" s="324" t="s">
        <v>140</v>
      </c>
      <c r="BC130" s="324" t="s">
        <v>140</v>
      </c>
      <c r="BD130" s="324" t="s">
        <v>236</v>
      </c>
      <c r="BE130" s="324" t="s">
        <v>236</v>
      </c>
      <c r="BF130" s="324" t="s">
        <v>236</v>
      </c>
      <c r="BG130" s="345" t="s">
        <v>242</v>
      </c>
      <c r="BH130" s="345" t="s">
        <v>242</v>
      </c>
      <c r="BI130" s="345" t="s">
        <v>242</v>
      </c>
      <c r="BJ130" s="324"/>
      <c r="BK130" s="330"/>
      <c r="BL130" s="324"/>
      <c r="BM130" s="330"/>
      <c r="BN130" s="330"/>
      <c r="BP130" s="98"/>
      <c r="BQ130" s="98"/>
      <c r="BR130" s="98"/>
      <c r="BS130" s="98"/>
      <c r="BT130" s="98"/>
      <c r="BV130" s="3"/>
    </row>
    <row r="131" spans="1:74" ht="31.2" customHeight="1" thickBot="1" x14ac:dyDescent="0.4">
      <c r="A131" s="409">
        <v>9</v>
      </c>
      <c r="B131" s="410" t="s">
        <v>404</v>
      </c>
      <c r="C131" s="365">
        <v>1</v>
      </c>
      <c r="D131" s="361"/>
      <c r="E131" s="361"/>
      <c r="F131" s="361">
        <v>6</v>
      </c>
      <c r="G131" s="361"/>
      <c r="H131" s="362">
        <v>6</v>
      </c>
      <c r="I131" s="362">
        <v>3</v>
      </c>
      <c r="J131" s="361">
        <v>3</v>
      </c>
      <c r="K131" s="361"/>
      <c r="L131" s="362"/>
      <c r="M131" s="362">
        <v>3</v>
      </c>
      <c r="N131" s="362"/>
      <c r="O131" s="362"/>
      <c r="P131" s="362">
        <v>3</v>
      </c>
      <c r="Q131" s="362">
        <v>3</v>
      </c>
      <c r="R131" s="361"/>
      <c r="S131" s="362"/>
      <c r="T131" s="361"/>
      <c r="U131" s="362">
        <v>2</v>
      </c>
      <c r="V131" s="362"/>
      <c r="W131" s="362"/>
      <c r="X131" s="361">
        <v>1</v>
      </c>
      <c r="Y131" s="361">
        <f t="shared" si="4"/>
        <v>0</v>
      </c>
      <c r="Z131" s="361">
        <f t="shared" si="5"/>
        <v>0</v>
      </c>
      <c r="AA131" s="361">
        <f t="shared" si="6"/>
        <v>1</v>
      </c>
      <c r="AF131" s="345" t="s">
        <v>17</v>
      </c>
      <c r="AG131" s="345" t="s">
        <v>17</v>
      </c>
      <c r="AH131" s="345" t="s">
        <v>17</v>
      </c>
      <c r="AI131" s="345" t="s">
        <v>17</v>
      </c>
      <c r="AJ131" s="345" t="s">
        <v>17</v>
      </c>
      <c r="AK131" s="345" t="s">
        <v>17</v>
      </c>
      <c r="AL131" s="324" t="s">
        <v>25</v>
      </c>
      <c r="AM131" s="324" t="s">
        <v>25</v>
      </c>
      <c r="AN131" s="324" t="s">
        <v>25</v>
      </c>
      <c r="AO131" s="324" t="s">
        <v>25</v>
      </c>
      <c r="AP131" s="324" t="s">
        <v>25</v>
      </c>
      <c r="AQ131" s="324" t="s">
        <v>25</v>
      </c>
      <c r="AR131" s="324" t="s">
        <v>25</v>
      </c>
      <c r="AS131" s="324" t="s">
        <v>140</v>
      </c>
      <c r="AT131" s="324" t="s">
        <v>140</v>
      </c>
      <c r="AU131" s="324" t="s">
        <v>140</v>
      </c>
      <c r="AV131" s="324" t="s">
        <v>140</v>
      </c>
      <c r="AW131" s="324"/>
      <c r="AX131" s="324" t="s">
        <v>244</v>
      </c>
      <c r="AY131" s="324" t="s">
        <v>244</v>
      </c>
      <c r="AZ131" s="324" t="s">
        <v>236</v>
      </c>
      <c r="BA131" s="324" t="s">
        <v>236</v>
      </c>
      <c r="BB131" s="324" t="s">
        <v>236</v>
      </c>
      <c r="BC131" s="324"/>
      <c r="BD131" s="324" t="s">
        <v>237</v>
      </c>
      <c r="BE131" s="324" t="s">
        <v>237</v>
      </c>
      <c r="BF131" s="324" t="s">
        <v>237</v>
      </c>
      <c r="BG131" s="345" t="s">
        <v>242</v>
      </c>
      <c r="BH131" s="345" t="s">
        <v>242</v>
      </c>
      <c r="BI131" s="345" t="s">
        <v>242</v>
      </c>
      <c r="BJ131" s="324"/>
      <c r="BK131" s="330"/>
      <c r="BL131" s="324"/>
      <c r="BM131" s="330"/>
      <c r="BN131" s="330"/>
      <c r="BP131" s="98"/>
      <c r="BQ131" s="98"/>
      <c r="BR131" s="98"/>
      <c r="BS131" s="98"/>
      <c r="BT131" s="98"/>
      <c r="BV131" s="3"/>
    </row>
    <row r="132" spans="1:74" ht="31.2" customHeight="1" thickBot="1" x14ac:dyDescent="0.4">
      <c r="A132" s="409">
        <v>10</v>
      </c>
      <c r="B132" s="410" t="s">
        <v>405</v>
      </c>
      <c r="C132" s="365"/>
      <c r="D132" s="362">
        <v>1</v>
      </c>
      <c r="E132" s="362"/>
      <c r="F132" s="362">
        <v>6</v>
      </c>
      <c r="G132" s="362"/>
      <c r="H132" s="362">
        <v>6</v>
      </c>
      <c r="I132" s="362" t="s">
        <v>341</v>
      </c>
      <c r="J132" s="362">
        <v>3</v>
      </c>
      <c r="K132" s="362"/>
      <c r="L132" s="362"/>
      <c r="M132" s="362"/>
      <c r="N132" s="361">
        <v>3</v>
      </c>
      <c r="O132" s="362">
        <v>3</v>
      </c>
      <c r="P132" s="362"/>
      <c r="Q132" s="362"/>
      <c r="R132" s="361"/>
      <c r="S132" s="362"/>
      <c r="T132" s="362"/>
      <c r="U132" s="362">
        <v>2</v>
      </c>
      <c r="V132" s="362">
        <v>1</v>
      </c>
      <c r="W132" s="362"/>
      <c r="X132" s="361">
        <v>1</v>
      </c>
      <c r="Y132" s="361">
        <f t="shared" si="4"/>
        <v>0</v>
      </c>
      <c r="Z132" s="361">
        <f t="shared" si="5"/>
        <v>0</v>
      </c>
      <c r="AA132" s="361">
        <f t="shared" si="6"/>
        <v>1</v>
      </c>
      <c r="AF132" s="345" t="s">
        <v>17</v>
      </c>
      <c r="AG132" s="345" t="s">
        <v>17</v>
      </c>
      <c r="AH132" s="345" t="s">
        <v>17</v>
      </c>
      <c r="AI132" s="345" t="s">
        <v>17</v>
      </c>
      <c r="AJ132" s="345" t="s">
        <v>17</v>
      </c>
      <c r="AK132" s="345" t="s">
        <v>17</v>
      </c>
      <c r="AL132" s="324" t="s">
        <v>25</v>
      </c>
      <c r="AM132" s="324" t="s">
        <v>25</v>
      </c>
      <c r="AN132" s="324" t="s">
        <v>25</v>
      </c>
      <c r="AO132" s="324" t="s">
        <v>25</v>
      </c>
      <c r="AP132" s="324" t="s">
        <v>25</v>
      </c>
      <c r="AQ132" s="324" t="s">
        <v>25</v>
      </c>
      <c r="AR132" s="324" t="s">
        <v>25</v>
      </c>
      <c r="AS132" s="324" t="s">
        <v>140</v>
      </c>
      <c r="AT132" s="324" t="s">
        <v>140</v>
      </c>
      <c r="AU132" s="324" t="s">
        <v>140</v>
      </c>
      <c r="AV132" s="324" t="s">
        <v>140</v>
      </c>
      <c r="AW132" s="324"/>
      <c r="AX132" s="324" t="s">
        <v>244</v>
      </c>
      <c r="AY132" s="324" t="s">
        <v>244</v>
      </c>
      <c r="AZ132" s="3" t="s">
        <v>487</v>
      </c>
      <c r="BA132" s="3" t="s">
        <v>487</v>
      </c>
      <c r="BB132" s="3" t="s">
        <v>487</v>
      </c>
      <c r="BC132" s="324"/>
      <c r="BD132" s="324"/>
      <c r="BE132" s="324"/>
      <c r="BF132" s="324"/>
      <c r="BG132" s="345" t="s">
        <v>231</v>
      </c>
      <c r="BH132" s="345" t="s">
        <v>231</v>
      </c>
      <c r="BI132" s="345" t="s">
        <v>231</v>
      </c>
      <c r="BJ132" s="345" t="s">
        <v>231</v>
      </c>
      <c r="BK132" s="330" t="s">
        <v>22</v>
      </c>
      <c r="BL132" s="330" t="s">
        <v>22</v>
      </c>
      <c r="BM132" s="330" t="s">
        <v>22</v>
      </c>
      <c r="BN132" s="330"/>
      <c r="BP132" s="98"/>
      <c r="BQ132" s="98"/>
      <c r="BR132" s="98"/>
      <c r="BS132" s="98"/>
      <c r="BT132" s="98"/>
      <c r="BV132" s="3"/>
    </row>
    <row r="133" spans="1:74" ht="31.2" customHeight="1" thickBot="1" x14ac:dyDescent="0.4">
      <c r="A133" s="409">
        <v>11</v>
      </c>
      <c r="B133" s="410" t="s">
        <v>406</v>
      </c>
      <c r="C133" s="365">
        <v>1</v>
      </c>
      <c r="D133" s="361"/>
      <c r="E133" s="361"/>
      <c r="F133" s="361">
        <v>6</v>
      </c>
      <c r="G133" s="361"/>
      <c r="H133" s="362">
        <v>6</v>
      </c>
      <c r="I133" s="362">
        <v>3</v>
      </c>
      <c r="J133" s="361">
        <v>3</v>
      </c>
      <c r="K133" s="361"/>
      <c r="L133" s="362"/>
      <c r="M133" s="362">
        <v>3</v>
      </c>
      <c r="N133" s="362"/>
      <c r="O133" s="362"/>
      <c r="P133" s="362"/>
      <c r="Q133" s="362">
        <v>3</v>
      </c>
      <c r="R133" s="361"/>
      <c r="S133" s="362"/>
      <c r="T133" s="361"/>
      <c r="U133" s="362">
        <v>2</v>
      </c>
      <c r="V133" s="362"/>
      <c r="W133" s="362"/>
      <c r="X133" s="361">
        <v>1</v>
      </c>
      <c r="Y133" s="361">
        <f t="shared" si="4"/>
        <v>0</v>
      </c>
      <c r="Z133" s="361">
        <f t="shared" si="5"/>
        <v>0</v>
      </c>
      <c r="AA133" s="361">
        <f t="shared" si="6"/>
        <v>1</v>
      </c>
      <c r="AF133" s="345" t="s">
        <v>17</v>
      </c>
      <c r="AG133" s="345" t="s">
        <v>17</v>
      </c>
      <c r="AH133" s="345" t="s">
        <v>17</v>
      </c>
      <c r="AI133" s="345" t="s">
        <v>17</v>
      </c>
      <c r="AJ133" s="345" t="s">
        <v>17</v>
      </c>
      <c r="AK133" s="345" t="s">
        <v>17</v>
      </c>
      <c r="AL133" s="324" t="s">
        <v>25</v>
      </c>
      <c r="AM133" s="324" t="s">
        <v>25</v>
      </c>
      <c r="AN133" s="324" t="s">
        <v>25</v>
      </c>
      <c r="AO133" s="324" t="s">
        <v>25</v>
      </c>
      <c r="AP133" s="324" t="s">
        <v>25</v>
      </c>
      <c r="AQ133" s="324" t="s">
        <v>25</v>
      </c>
      <c r="AR133" s="324" t="s">
        <v>25</v>
      </c>
      <c r="AS133" s="324" t="s">
        <v>140</v>
      </c>
      <c r="AT133" s="324" t="s">
        <v>140</v>
      </c>
      <c r="AU133" s="324" t="s">
        <v>140</v>
      </c>
      <c r="AV133" s="324" t="s">
        <v>140</v>
      </c>
      <c r="AW133" s="324"/>
      <c r="AX133" s="324" t="s">
        <v>244</v>
      </c>
      <c r="AY133" s="324" t="s">
        <v>244</v>
      </c>
      <c r="AZ133" s="324" t="s">
        <v>236</v>
      </c>
      <c r="BA133" s="324" t="s">
        <v>236</v>
      </c>
      <c r="BB133" s="324" t="s">
        <v>236</v>
      </c>
      <c r="BC133" s="324"/>
      <c r="BD133" s="324"/>
      <c r="BE133" s="324"/>
      <c r="BF133" s="324"/>
      <c r="BG133" s="345" t="s">
        <v>242</v>
      </c>
      <c r="BH133" s="345" t="s">
        <v>242</v>
      </c>
      <c r="BI133" s="345" t="s">
        <v>242</v>
      </c>
      <c r="BJ133" s="324"/>
      <c r="BK133" s="330"/>
      <c r="BL133" s="324"/>
      <c r="BM133" s="330"/>
      <c r="BN133" s="330"/>
      <c r="BP133" s="98"/>
      <c r="BQ133" s="98"/>
      <c r="BR133" s="98"/>
      <c r="BS133" s="98"/>
      <c r="BT133" s="98"/>
      <c r="BV133" s="3"/>
    </row>
    <row r="134" spans="1:74" ht="31.2" customHeight="1" thickBot="1" x14ac:dyDescent="0.4">
      <c r="A134" s="409">
        <v>12</v>
      </c>
      <c r="B134" s="410" t="s">
        <v>407</v>
      </c>
      <c r="C134" s="362"/>
      <c r="D134" s="362">
        <v>1</v>
      </c>
      <c r="E134" s="362"/>
      <c r="F134" s="362">
        <v>6</v>
      </c>
      <c r="G134" s="362"/>
      <c r="H134" s="362">
        <v>6</v>
      </c>
      <c r="I134" s="362">
        <v>3</v>
      </c>
      <c r="J134" s="362">
        <v>3</v>
      </c>
      <c r="K134" s="362"/>
      <c r="L134" s="362">
        <v>3</v>
      </c>
      <c r="M134" s="362"/>
      <c r="N134" s="362"/>
      <c r="O134" s="362"/>
      <c r="P134" s="362">
        <v>3</v>
      </c>
      <c r="Q134" s="362">
        <v>3</v>
      </c>
      <c r="R134" s="362"/>
      <c r="S134" s="362"/>
      <c r="T134" s="362"/>
      <c r="U134" s="362">
        <v>2</v>
      </c>
      <c r="V134" s="362"/>
      <c r="W134" s="362">
        <v>1</v>
      </c>
      <c r="X134" s="361">
        <v>1</v>
      </c>
      <c r="Y134" s="361">
        <f t="shared" si="4"/>
        <v>0</v>
      </c>
      <c r="Z134" s="361">
        <f t="shared" si="5"/>
        <v>0</v>
      </c>
      <c r="AA134" s="361">
        <f t="shared" si="6"/>
        <v>1</v>
      </c>
      <c r="AF134" s="345" t="s">
        <v>17</v>
      </c>
      <c r="AG134" s="345" t="s">
        <v>17</v>
      </c>
      <c r="AH134" s="345" t="s">
        <v>17</v>
      </c>
      <c r="AI134" s="345" t="s">
        <v>17</v>
      </c>
      <c r="AJ134" s="345" t="s">
        <v>17</v>
      </c>
      <c r="AK134" s="345" t="s">
        <v>17</v>
      </c>
      <c r="AL134" s="324" t="s">
        <v>25</v>
      </c>
      <c r="AM134" s="324" t="s">
        <v>25</v>
      </c>
      <c r="AN134" s="324" t="s">
        <v>25</v>
      </c>
      <c r="AO134" s="324" t="s">
        <v>25</v>
      </c>
      <c r="AP134" s="324" t="s">
        <v>25</v>
      </c>
      <c r="AQ134" s="324" t="s">
        <v>25</v>
      </c>
      <c r="AR134" s="324" t="s">
        <v>25</v>
      </c>
      <c r="AS134" s="324" t="s">
        <v>230</v>
      </c>
      <c r="AT134" s="324" t="s">
        <v>230</v>
      </c>
      <c r="AU134" s="324" t="s">
        <v>230</v>
      </c>
      <c r="AV134" s="324"/>
      <c r="AW134" s="324"/>
      <c r="AX134" s="324" t="s">
        <v>244</v>
      </c>
      <c r="AY134" s="324" t="s">
        <v>244</v>
      </c>
      <c r="AZ134" s="324" t="s">
        <v>140</v>
      </c>
      <c r="BA134" s="324" t="s">
        <v>140</v>
      </c>
      <c r="BB134" s="324" t="s">
        <v>140</v>
      </c>
      <c r="BC134" s="324" t="s">
        <v>140</v>
      </c>
      <c r="BD134" s="324" t="s">
        <v>237</v>
      </c>
      <c r="BE134" s="324" t="s">
        <v>237</v>
      </c>
      <c r="BF134" s="324" t="s">
        <v>237</v>
      </c>
      <c r="BG134" s="345" t="s">
        <v>242</v>
      </c>
      <c r="BH134" s="345" t="s">
        <v>242</v>
      </c>
      <c r="BI134" s="345" t="s">
        <v>242</v>
      </c>
      <c r="BJ134" s="324" t="s">
        <v>19</v>
      </c>
      <c r="BK134" s="330"/>
      <c r="BL134" s="324"/>
      <c r="BM134" s="330"/>
      <c r="BN134" s="330"/>
      <c r="BP134" s="98"/>
      <c r="BQ134" s="98"/>
      <c r="BR134" s="98"/>
      <c r="BS134" s="98"/>
      <c r="BT134" s="98"/>
      <c r="BV134" s="3"/>
    </row>
    <row r="135" spans="1:74" ht="31.2" customHeight="1" thickBot="1" x14ac:dyDescent="0.4">
      <c r="A135" s="409">
        <v>13</v>
      </c>
      <c r="B135" s="410" t="s">
        <v>408</v>
      </c>
      <c r="C135" s="365"/>
      <c r="D135" s="361">
        <v>1</v>
      </c>
      <c r="E135" s="361"/>
      <c r="F135" s="361">
        <v>6</v>
      </c>
      <c r="G135" s="361"/>
      <c r="H135" s="361">
        <v>6</v>
      </c>
      <c r="I135" s="361">
        <v>3</v>
      </c>
      <c r="J135" s="361">
        <v>3</v>
      </c>
      <c r="K135" s="361"/>
      <c r="L135" s="361">
        <v>3</v>
      </c>
      <c r="M135" s="361"/>
      <c r="N135" s="361"/>
      <c r="O135" s="361"/>
      <c r="P135" s="361">
        <v>3</v>
      </c>
      <c r="Q135" s="361">
        <v>3</v>
      </c>
      <c r="R135" s="361"/>
      <c r="S135" s="361"/>
      <c r="T135" s="361">
        <v>2</v>
      </c>
      <c r="U135" s="361"/>
      <c r="V135" s="361"/>
      <c r="W135" s="361">
        <v>1</v>
      </c>
      <c r="X135" s="361">
        <v>1</v>
      </c>
      <c r="Y135" s="361">
        <f t="shared" si="4"/>
        <v>0</v>
      </c>
      <c r="Z135" s="361">
        <f t="shared" si="5"/>
        <v>0</v>
      </c>
      <c r="AA135" s="361">
        <f t="shared" si="6"/>
        <v>1</v>
      </c>
      <c r="AF135" s="345" t="s">
        <v>17</v>
      </c>
      <c r="AG135" s="345" t="s">
        <v>17</v>
      </c>
      <c r="AH135" s="345" t="s">
        <v>17</v>
      </c>
      <c r="AI135" s="345" t="s">
        <v>17</v>
      </c>
      <c r="AJ135" s="345" t="s">
        <v>17</v>
      </c>
      <c r="AK135" s="345" t="s">
        <v>17</v>
      </c>
      <c r="AL135" s="324" t="s">
        <v>25</v>
      </c>
      <c r="AM135" s="324" t="s">
        <v>25</v>
      </c>
      <c r="AN135" s="324" t="s">
        <v>25</v>
      </c>
      <c r="AO135" s="324" t="s">
        <v>25</v>
      </c>
      <c r="AP135" s="324" t="s">
        <v>25</v>
      </c>
      <c r="AQ135" s="324" t="s">
        <v>25</v>
      </c>
      <c r="AR135" s="324" t="s">
        <v>25</v>
      </c>
      <c r="AS135" s="324" t="s">
        <v>230</v>
      </c>
      <c r="AT135" s="324" t="s">
        <v>230</v>
      </c>
      <c r="AU135" s="324" t="s">
        <v>230</v>
      </c>
      <c r="AV135" s="324"/>
      <c r="AW135" s="324"/>
      <c r="AX135" s="324" t="s">
        <v>232</v>
      </c>
      <c r="AY135" s="324" t="s">
        <v>232</v>
      </c>
      <c r="AZ135" s="324" t="s">
        <v>140</v>
      </c>
      <c r="BA135" s="324" t="s">
        <v>140</v>
      </c>
      <c r="BB135" s="324" t="s">
        <v>140</v>
      </c>
      <c r="BC135" s="324" t="s">
        <v>140</v>
      </c>
      <c r="BD135" s="324" t="s">
        <v>237</v>
      </c>
      <c r="BE135" s="324" t="s">
        <v>237</v>
      </c>
      <c r="BF135" s="324" t="s">
        <v>237</v>
      </c>
      <c r="BG135" s="345" t="s">
        <v>242</v>
      </c>
      <c r="BH135" s="345" t="s">
        <v>242</v>
      </c>
      <c r="BI135" s="345" t="s">
        <v>242</v>
      </c>
      <c r="BJ135" s="324" t="s">
        <v>19</v>
      </c>
      <c r="BK135" s="330"/>
      <c r="BL135" s="324"/>
      <c r="BM135" s="330"/>
      <c r="BN135" s="330"/>
      <c r="BP135" s="98"/>
      <c r="BQ135" s="98"/>
      <c r="BR135" s="98"/>
      <c r="BS135" s="98"/>
      <c r="BT135" s="98"/>
      <c r="BV135" s="3"/>
    </row>
    <row r="136" spans="1:74" ht="31.2" customHeight="1" thickBot="1" x14ac:dyDescent="0.4">
      <c r="A136" s="409">
        <v>14</v>
      </c>
      <c r="B136" s="410" t="s">
        <v>409</v>
      </c>
      <c r="C136" s="365"/>
      <c r="D136" s="361">
        <v>1</v>
      </c>
      <c r="E136" s="361"/>
      <c r="F136" s="361">
        <v>6</v>
      </c>
      <c r="G136" s="362"/>
      <c r="H136" s="362">
        <v>6</v>
      </c>
      <c r="I136" s="362" t="s">
        <v>341</v>
      </c>
      <c r="J136" s="362">
        <v>3</v>
      </c>
      <c r="K136" s="362"/>
      <c r="L136" s="362"/>
      <c r="M136" s="362"/>
      <c r="N136" s="362">
        <v>3</v>
      </c>
      <c r="O136" s="362">
        <v>3</v>
      </c>
      <c r="P136" s="362"/>
      <c r="Q136" s="362"/>
      <c r="R136" s="361"/>
      <c r="S136" s="362"/>
      <c r="T136" s="362"/>
      <c r="U136" s="362">
        <v>2</v>
      </c>
      <c r="V136" s="362">
        <v>1</v>
      </c>
      <c r="W136" s="362"/>
      <c r="X136" s="361">
        <v>1</v>
      </c>
      <c r="Y136" s="361">
        <f t="shared" si="4"/>
        <v>0</v>
      </c>
      <c r="Z136" s="361">
        <f t="shared" si="5"/>
        <v>0</v>
      </c>
      <c r="AA136" s="361">
        <f t="shared" si="6"/>
        <v>1</v>
      </c>
      <c r="AF136" s="345" t="s">
        <v>17</v>
      </c>
      <c r="AG136" s="345" t="s">
        <v>17</v>
      </c>
      <c r="AH136" s="345" t="s">
        <v>17</v>
      </c>
      <c r="AI136" s="345" t="s">
        <v>17</v>
      </c>
      <c r="AJ136" s="345" t="s">
        <v>17</v>
      </c>
      <c r="AK136" s="345" t="s">
        <v>17</v>
      </c>
      <c r="AL136" s="324" t="s">
        <v>25</v>
      </c>
      <c r="AM136" s="324" t="s">
        <v>25</v>
      </c>
      <c r="AN136" s="324" t="s">
        <v>25</v>
      </c>
      <c r="AO136" s="324" t="s">
        <v>25</v>
      </c>
      <c r="AP136" s="324" t="s">
        <v>25</v>
      </c>
      <c r="AQ136" s="324" t="s">
        <v>25</v>
      </c>
      <c r="AR136" s="324" t="s">
        <v>25</v>
      </c>
      <c r="AS136" s="324" t="s">
        <v>140</v>
      </c>
      <c r="AT136" s="324" t="s">
        <v>140</v>
      </c>
      <c r="AU136" s="324" t="s">
        <v>140</v>
      </c>
      <c r="AV136" s="324" t="s">
        <v>140</v>
      </c>
      <c r="AW136" s="324"/>
      <c r="AX136" s="324" t="s">
        <v>244</v>
      </c>
      <c r="AY136" s="324" t="s">
        <v>244</v>
      </c>
      <c r="AZ136" s="3" t="s">
        <v>487</v>
      </c>
      <c r="BA136" s="3" t="s">
        <v>487</v>
      </c>
      <c r="BB136" s="3" t="s">
        <v>487</v>
      </c>
      <c r="BC136" s="324"/>
      <c r="BD136" s="324"/>
      <c r="BE136" s="324"/>
      <c r="BF136" s="324"/>
      <c r="BG136" s="345" t="s">
        <v>231</v>
      </c>
      <c r="BH136" s="345" t="s">
        <v>231</v>
      </c>
      <c r="BI136" s="345" t="s">
        <v>231</v>
      </c>
      <c r="BJ136" s="345" t="s">
        <v>231</v>
      </c>
      <c r="BK136" s="330" t="s">
        <v>22</v>
      </c>
      <c r="BL136" s="330" t="s">
        <v>22</v>
      </c>
      <c r="BM136" s="330" t="s">
        <v>22</v>
      </c>
      <c r="BN136" s="330"/>
      <c r="BP136" s="98"/>
      <c r="BQ136" s="98"/>
      <c r="BR136" s="98"/>
      <c r="BS136" s="98"/>
      <c r="BT136" s="98"/>
      <c r="BV136" s="3"/>
    </row>
    <row r="137" spans="1:74" ht="31.2" customHeight="1" thickBot="1" x14ac:dyDescent="0.4">
      <c r="A137" s="409">
        <v>15</v>
      </c>
      <c r="B137" s="410" t="s">
        <v>410</v>
      </c>
      <c r="C137" s="365"/>
      <c r="D137" s="361">
        <v>1</v>
      </c>
      <c r="E137" s="361">
        <v>4</v>
      </c>
      <c r="F137" s="361"/>
      <c r="G137" s="362">
        <v>4</v>
      </c>
      <c r="H137" s="362"/>
      <c r="I137" s="362" t="s">
        <v>341</v>
      </c>
      <c r="J137" s="362">
        <v>3</v>
      </c>
      <c r="K137" s="362"/>
      <c r="L137" s="362"/>
      <c r="M137" s="362">
        <v>3</v>
      </c>
      <c r="N137" s="361">
        <v>3</v>
      </c>
      <c r="O137" s="362"/>
      <c r="P137" s="362"/>
      <c r="Q137" s="362">
        <v>3</v>
      </c>
      <c r="R137" s="361"/>
      <c r="S137" s="362">
        <v>2</v>
      </c>
      <c r="T137" s="361"/>
      <c r="U137" s="362"/>
      <c r="V137" s="362"/>
      <c r="W137" s="362"/>
      <c r="X137" s="361">
        <v>1</v>
      </c>
      <c r="Y137" s="361">
        <f t="shared" si="4"/>
        <v>1</v>
      </c>
      <c r="Z137" s="361">
        <f t="shared" si="5"/>
        <v>0</v>
      </c>
      <c r="AA137" s="361">
        <f t="shared" si="6"/>
        <v>1</v>
      </c>
      <c r="AF137" s="345" t="s">
        <v>140</v>
      </c>
      <c r="AG137" s="345" t="s">
        <v>140</v>
      </c>
      <c r="AH137" s="345" t="s">
        <v>140</v>
      </c>
      <c r="AI137" s="345" t="s">
        <v>140</v>
      </c>
      <c r="AJ137" s="345"/>
      <c r="AK137" s="345"/>
      <c r="AL137" s="324" t="s">
        <v>20</v>
      </c>
      <c r="AM137" s="324" t="s">
        <v>20</v>
      </c>
      <c r="AN137" s="324" t="s">
        <v>20</v>
      </c>
      <c r="AO137" s="324" t="s">
        <v>20</v>
      </c>
      <c r="AP137" s="324" t="s">
        <v>20</v>
      </c>
      <c r="AQ137" s="330"/>
      <c r="AR137" s="324"/>
      <c r="AS137" s="324" t="s">
        <v>14</v>
      </c>
      <c r="AT137" s="324" t="s">
        <v>14</v>
      </c>
      <c r="AU137" s="324" t="s">
        <v>14</v>
      </c>
      <c r="AV137" s="324" t="s">
        <v>14</v>
      </c>
      <c r="AW137" s="324" t="s">
        <v>14</v>
      </c>
      <c r="AX137" s="324" t="s">
        <v>31</v>
      </c>
      <c r="AY137" s="324" t="s">
        <v>31</v>
      </c>
      <c r="AZ137" s="3" t="s">
        <v>487</v>
      </c>
      <c r="BA137" s="3" t="s">
        <v>487</v>
      </c>
      <c r="BB137" s="3" t="s">
        <v>487</v>
      </c>
      <c r="BD137" s="324" t="s">
        <v>236</v>
      </c>
      <c r="BE137" s="324" t="s">
        <v>236</v>
      </c>
      <c r="BF137" s="324" t="s">
        <v>236</v>
      </c>
      <c r="BG137" s="345" t="s">
        <v>242</v>
      </c>
      <c r="BH137" s="345" t="s">
        <v>242</v>
      </c>
      <c r="BI137" s="345" t="s">
        <v>242</v>
      </c>
      <c r="BJ137" s="324"/>
      <c r="BK137" s="330" t="s">
        <v>22</v>
      </c>
      <c r="BL137" s="330" t="s">
        <v>22</v>
      </c>
      <c r="BM137" s="330" t="s">
        <v>22</v>
      </c>
      <c r="BN137" s="330"/>
      <c r="BP137" s="98"/>
      <c r="BQ137" s="98"/>
      <c r="BR137" s="98"/>
      <c r="BS137" s="98"/>
      <c r="BT137" s="98"/>
      <c r="BV137" s="3"/>
    </row>
    <row r="138" spans="1:74" ht="31.2" customHeight="1" thickBot="1" x14ac:dyDescent="0.4">
      <c r="A138" s="409">
        <v>16</v>
      </c>
      <c r="B138" s="410" t="s">
        <v>411</v>
      </c>
      <c r="C138" s="365">
        <v>1</v>
      </c>
      <c r="D138" s="361"/>
      <c r="E138" s="361"/>
      <c r="F138" s="361">
        <v>6</v>
      </c>
      <c r="G138" s="362"/>
      <c r="H138" s="362">
        <v>6</v>
      </c>
      <c r="I138" s="362">
        <v>3</v>
      </c>
      <c r="J138" s="361">
        <v>3</v>
      </c>
      <c r="K138" s="361"/>
      <c r="L138" s="362">
        <v>3</v>
      </c>
      <c r="M138" s="362"/>
      <c r="N138" s="362"/>
      <c r="O138" s="362"/>
      <c r="P138" s="362"/>
      <c r="Q138" s="362">
        <v>3</v>
      </c>
      <c r="R138" s="362"/>
      <c r="S138" s="362"/>
      <c r="T138" s="362"/>
      <c r="U138" s="362">
        <v>2</v>
      </c>
      <c r="V138" s="362"/>
      <c r="W138" s="362"/>
      <c r="X138" s="361">
        <v>1</v>
      </c>
      <c r="Y138" s="361">
        <f t="shared" si="4"/>
        <v>0</v>
      </c>
      <c r="Z138" s="361">
        <f t="shared" si="5"/>
        <v>0</v>
      </c>
      <c r="AA138" s="361">
        <f t="shared" si="6"/>
        <v>1</v>
      </c>
      <c r="AF138" s="345" t="s">
        <v>17</v>
      </c>
      <c r="AG138" s="345" t="s">
        <v>17</v>
      </c>
      <c r="AH138" s="345" t="s">
        <v>17</v>
      </c>
      <c r="AI138" s="345" t="s">
        <v>17</v>
      </c>
      <c r="AJ138" s="345" t="s">
        <v>17</v>
      </c>
      <c r="AK138" s="345" t="s">
        <v>17</v>
      </c>
      <c r="AL138" s="324" t="s">
        <v>25</v>
      </c>
      <c r="AM138" s="324" t="s">
        <v>25</v>
      </c>
      <c r="AN138" s="324" t="s">
        <v>25</v>
      </c>
      <c r="AO138" s="324" t="s">
        <v>25</v>
      </c>
      <c r="AP138" s="324" t="s">
        <v>25</v>
      </c>
      <c r="AQ138" s="324" t="s">
        <v>25</v>
      </c>
      <c r="AR138" s="324" t="s">
        <v>25</v>
      </c>
      <c r="AS138" s="324" t="s">
        <v>230</v>
      </c>
      <c r="AT138" s="324" t="s">
        <v>230</v>
      </c>
      <c r="AU138" s="324" t="s">
        <v>230</v>
      </c>
      <c r="AV138" s="324"/>
      <c r="AW138" s="324"/>
      <c r="AX138" s="324" t="s">
        <v>244</v>
      </c>
      <c r="AY138" s="324" t="s">
        <v>244</v>
      </c>
      <c r="AZ138" s="324" t="s">
        <v>140</v>
      </c>
      <c r="BA138" s="324" t="s">
        <v>140</v>
      </c>
      <c r="BB138" s="324" t="s">
        <v>140</v>
      </c>
      <c r="BC138" s="324" t="s">
        <v>140</v>
      </c>
      <c r="BD138" s="324"/>
      <c r="BE138" s="324"/>
      <c r="BF138" s="324"/>
      <c r="BG138" s="345" t="s">
        <v>242</v>
      </c>
      <c r="BH138" s="345" t="s">
        <v>242</v>
      </c>
      <c r="BI138" s="345" t="s">
        <v>242</v>
      </c>
      <c r="BJ138" s="324"/>
      <c r="BK138" s="330"/>
      <c r="BL138" s="324"/>
      <c r="BM138" s="330"/>
      <c r="BN138" s="330"/>
      <c r="BP138" s="98"/>
      <c r="BQ138" s="98"/>
      <c r="BR138" s="98"/>
      <c r="BS138" s="98"/>
      <c r="BT138" s="98"/>
      <c r="BV138" s="3"/>
    </row>
    <row r="139" spans="1:74" ht="31.2" customHeight="1" thickBot="1" x14ac:dyDescent="0.4">
      <c r="A139" s="409">
        <v>17</v>
      </c>
      <c r="B139" s="410" t="s">
        <v>412</v>
      </c>
      <c r="C139" s="365"/>
      <c r="D139" s="362">
        <v>1</v>
      </c>
      <c r="E139" s="362">
        <v>4</v>
      </c>
      <c r="F139" s="362"/>
      <c r="G139" s="362"/>
      <c r="H139" s="362">
        <v>6</v>
      </c>
      <c r="I139" s="362">
        <v>3</v>
      </c>
      <c r="J139" s="361">
        <v>3</v>
      </c>
      <c r="K139" s="361"/>
      <c r="L139" s="362">
        <v>3</v>
      </c>
      <c r="M139" s="362"/>
      <c r="N139" s="361"/>
      <c r="O139" s="362">
        <v>3</v>
      </c>
      <c r="P139" s="362"/>
      <c r="Q139" s="362"/>
      <c r="R139" s="361"/>
      <c r="S139" s="362"/>
      <c r="T139" s="362">
        <v>2</v>
      </c>
      <c r="U139" s="362"/>
      <c r="V139" s="362">
        <v>1</v>
      </c>
      <c r="W139" s="362"/>
      <c r="X139" s="361">
        <v>1</v>
      </c>
      <c r="Y139" s="361">
        <f t="shared" si="4"/>
        <v>1</v>
      </c>
      <c r="Z139" s="361">
        <f t="shared" si="5"/>
        <v>0</v>
      </c>
      <c r="AA139" s="361">
        <f t="shared" si="6"/>
        <v>1</v>
      </c>
      <c r="AF139" s="324" t="s">
        <v>20</v>
      </c>
      <c r="AG139" s="324" t="s">
        <v>20</v>
      </c>
      <c r="AH139" s="324" t="s">
        <v>20</v>
      </c>
      <c r="AI139" s="324" t="s">
        <v>20</v>
      </c>
      <c r="AJ139" s="324" t="s">
        <v>20</v>
      </c>
      <c r="AL139" s="324" t="s">
        <v>25</v>
      </c>
      <c r="AM139" s="324" t="s">
        <v>25</v>
      </c>
      <c r="AN139" s="324" t="s">
        <v>25</v>
      </c>
      <c r="AO139" s="324" t="s">
        <v>25</v>
      </c>
      <c r="AP139" s="324" t="s">
        <v>25</v>
      </c>
      <c r="AQ139" s="324" t="s">
        <v>25</v>
      </c>
      <c r="AR139" s="324" t="s">
        <v>25</v>
      </c>
      <c r="AS139" s="324" t="s">
        <v>140</v>
      </c>
      <c r="AT139" s="324" t="s">
        <v>140</v>
      </c>
      <c r="AU139" s="324" t="s">
        <v>140</v>
      </c>
      <c r="AV139" s="324" t="s">
        <v>140</v>
      </c>
      <c r="AX139" s="324" t="s">
        <v>232</v>
      </c>
      <c r="AY139" s="324" t="s">
        <v>232</v>
      </c>
      <c r="AZ139" s="3" t="s">
        <v>489</v>
      </c>
      <c r="BA139" s="3" t="s">
        <v>489</v>
      </c>
      <c r="BB139" s="3" t="s">
        <v>489</v>
      </c>
      <c r="BD139" s="324"/>
      <c r="BE139" s="324"/>
      <c r="BF139" s="324"/>
      <c r="BG139" s="345" t="s">
        <v>231</v>
      </c>
      <c r="BH139" s="345" t="s">
        <v>231</v>
      </c>
      <c r="BI139" s="345" t="s">
        <v>231</v>
      </c>
      <c r="BJ139" s="345" t="s">
        <v>231</v>
      </c>
      <c r="BK139" s="330"/>
      <c r="BL139" s="324"/>
      <c r="BM139" s="330"/>
      <c r="BN139" s="330"/>
      <c r="BP139" s="98"/>
      <c r="BQ139" s="98"/>
      <c r="BR139" s="98"/>
      <c r="BS139" s="98"/>
      <c r="BT139" s="98"/>
      <c r="BV139" s="3"/>
    </row>
    <row r="140" spans="1:74" ht="31.2" customHeight="1" thickBot="1" x14ac:dyDescent="0.4">
      <c r="A140" s="412">
        <v>18</v>
      </c>
      <c r="B140" s="410" t="s">
        <v>413</v>
      </c>
      <c r="C140" s="413">
        <v>1</v>
      </c>
      <c r="D140" s="363"/>
      <c r="E140" s="363">
        <v>4</v>
      </c>
      <c r="F140" s="363"/>
      <c r="G140" s="363">
        <v>4</v>
      </c>
      <c r="H140" s="364"/>
      <c r="I140" s="364">
        <v>3</v>
      </c>
      <c r="J140" s="363">
        <v>3</v>
      </c>
      <c r="K140" s="363"/>
      <c r="L140" s="364"/>
      <c r="M140" s="364">
        <v>3</v>
      </c>
      <c r="N140" s="364"/>
      <c r="O140" s="364"/>
      <c r="P140" s="364"/>
      <c r="Q140" s="364">
        <v>3</v>
      </c>
      <c r="R140" s="363"/>
      <c r="S140" s="364"/>
      <c r="T140" s="363">
        <v>2</v>
      </c>
      <c r="U140" s="364"/>
      <c r="V140" s="364"/>
      <c r="W140" s="364">
        <v>1</v>
      </c>
      <c r="X140" s="361">
        <v>1</v>
      </c>
      <c r="Y140" s="363">
        <f t="shared" si="4"/>
        <v>1</v>
      </c>
      <c r="Z140" s="363">
        <f t="shared" si="5"/>
        <v>0</v>
      </c>
      <c r="AA140" s="363">
        <f t="shared" si="6"/>
        <v>1</v>
      </c>
      <c r="AF140" s="345" t="s">
        <v>140</v>
      </c>
      <c r="AG140" s="345" t="s">
        <v>140</v>
      </c>
      <c r="AH140" s="345" t="s">
        <v>140</v>
      </c>
      <c r="AI140" s="345" t="s">
        <v>140</v>
      </c>
      <c r="AJ140" s="345"/>
      <c r="AL140" s="324" t="s">
        <v>20</v>
      </c>
      <c r="AM140" s="324" t="s">
        <v>20</v>
      </c>
      <c r="AN140" s="324" t="s">
        <v>20</v>
      </c>
      <c r="AO140" s="324" t="s">
        <v>20</v>
      </c>
      <c r="AP140" s="324" t="s">
        <v>20</v>
      </c>
      <c r="AQ140" s="330"/>
      <c r="AR140" s="324"/>
      <c r="AS140" s="324" t="s">
        <v>14</v>
      </c>
      <c r="AT140" s="324" t="s">
        <v>14</v>
      </c>
      <c r="AU140" s="324" t="s">
        <v>14</v>
      </c>
      <c r="AV140" s="324" t="s">
        <v>14</v>
      </c>
      <c r="AW140" s="324" t="s">
        <v>14</v>
      </c>
      <c r="AX140" s="324" t="s">
        <v>232</v>
      </c>
      <c r="AY140" s="324" t="s">
        <v>232</v>
      </c>
      <c r="AZ140" s="324" t="s">
        <v>236</v>
      </c>
      <c r="BA140" s="324" t="s">
        <v>236</v>
      </c>
      <c r="BB140" s="324" t="s">
        <v>236</v>
      </c>
      <c r="BC140" s="324"/>
      <c r="BD140" s="324"/>
      <c r="BE140" s="324"/>
      <c r="BF140" s="324"/>
      <c r="BG140" s="345" t="s">
        <v>242</v>
      </c>
      <c r="BH140" s="345" t="s">
        <v>242</v>
      </c>
      <c r="BI140" s="345" t="s">
        <v>242</v>
      </c>
      <c r="BJ140" s="324" t="s">
        <v>19</v>
      </c>
      <c r="BK140" s="330"/>
      <c r="BL140" s="324"/>
      <c r="BM140" s="330"/>
      <c r="BN140" s="330"/>
      <c r="BP140" s="98"/>
      <c r="BQ140" s="98"/>
      <c r="BR140" s="98"/>
      <c r="BS140" s="98"/>
      <c r="BT140" s="98"/>
      <c r="BV140" s="3"/>
    </row>
    <row r="141" spans="1:74" ht="31.2" customHeight="1" thickBot="1" x14ac:dyDescent="0.4">
      <c r="A141" s="409">
        <v>19</v>
      </c>
      <c r="B141" s="410" t="s">
        <v>414</v>
      </c>
      <c r="C141" s="411"/>
      <c r="D141" s="361">
        <v>1</v>
      </c>
      <c r="E141" s="361"/>
      <c r="F141" s="361">
        <v>6</v>
      </c>
      <c r="G141" s="362">
        <v>4</v>
      </c>
      <c r="H141" s="362"/>
      <c r="I141" s="362" t="s">
        <v>341</v>
      </c>
      <c r="J141" s="362">
        <v>3</v>
      </c>
      <c r="K141" s="362"/>
      <c r="L141" s="362"/>
      <c r="M141" s="362">
        <v>3</v>
      </c>
      <c r="N141" s="362">
        <v>3</v>
      </c>
      <c r="O141" s="362">
        <v>3</v>
      </c>
      <c r="P141" s="362"/>
      <c r="Q141" s="362"/>
      <c r="R141" s="361"/>
      <c r="S141" s="362"/>
      <c r="T141" s="362"/>
      <c r="U141" s="362">
        <v>2</v>
      </c>
      <c r="V141" s="362">
        <v>1</v>
      </c>
      <c r="W141" s="362"/>
      <c r="X141" s="361">
        <v>1</v>
      </c>
      <c r="Y141" s="361">
        <f t="shared" si="4"/>
        <v>0</v>
      </c>
      <c r="Z141" s="361">
        <f t="shared" si="5"/>
        <v>0</v>
      </c>
      <c r="AA141" s="361">
        <f t="shared" si="6"/>
        <v>1</v>
      </c>
      <c r="AF141" s="345" t="s">
        <v>17</v>
      </c>
      <c r="AG141" s="345" t="s">
        <v>17</v>
      </c>
      <c r="AH141" s="345" t="s">
        <v>17</v>
      </c>
      <c r="AI141" s="345" t="s">
        <v>17</v>
      </c>
      <c r="AJ141" s="345" t="s">
        <v>17</v>
      </c>
      <c r="AK141" s="345" t="s">
        <v>17</v>
      </c>
      <c r="AL141" s="345" t="s">
        <v>14</v>
      </c>
      <c r="AM141" s="345" t="s">
        <v>14</v>
      </c>
      <c r="AN141" s="345" t="s">
        <v>14</v>
      </c>
      <c r="AO141" s="345" t="s">
        <v>14</v>
      </c>
      <c r="AP141" s="345" t="s">
        <v>14</v>
      </c>
      <c r="AQ141" s="330" t="s">
        <v>244</v>
      </c>
      <c r="AR141" s="330" t="s">
        <v>244</v>
      </c>
      <c r="AS141" s="324" t="s">
        <v>140</v>
      </c>
      <c r="AT141" s="324" t="s">
        <v>140</v>
      </c>
      <c r="AU141" s="324" t="s">
        <v>140</v>
      </c>
      <c r="AV141" s="324" t="s">
        <v>140</v>
      </c>
      <c r="AW141" s="324"/>
      <c r="AX141" s="324"/>
      <c r="AY141" s="324"/>
      <c r="AZ141" s="3" t="s">
        <v>487</v>
      </c>
      <c r="BA141" s="3" t="s">
        <v>487</v>
      </c>
      <c r="BB141" s="3" t="s">
        <v>487</v>
      </c>
      <c r="BD141" s="324" t="s">
        <v>236</v>
      </c>
      <c r="BE141" s="324" t="s">
        <v>236</v>
      </c>
      <c r="BF141" s="324" t="s">
        <v>236</v>
      </c>
      <c r="BG141" s="345" t="s">
        <v>231</v>
      </c>
      <c r="BH141" s="345" t="s">
        <v>231</v>
      </c>
      <c r="BI141" s="345" t="s">
        <v>231</v>
      </c>
      <c r="BJ141" s="345" t="s">
        <v>231</v>
      </c>
      <c r="BK141" s="330" t="s">
        <v>22</v>
      </c>
      <c r="BL141" s="330" t="s">
        <v>22</v>
      </c>
      <c r="BM141" s="330" t="s">
        <v>22</v>
      </c>
      <c r="BN141" s="330"/>
      <c r="BP141" s="98"/>
      <c r="BQ141" s="98"/>
      <c r="BR141" s="98"/>
      <c r="BS141" s="98"/>
      <c r="BT141" s="98"/>
      <c r="BV141" s="3"/>
    </row>
    <row r="142" spans="1:74" ht="31.2" customHeight="1" thickBot="1" x14ac:dyDescent="0.4">
      <c r="A142" s="409">
        <v>20</v>
      </c>
      <c r="B142" s="410" t="s">
        <v>415</v>
      </c>
      <c r="C142" s="411"/>
      <c r="D142" s="361">
        <v>1</v>
      </c>
      <c r="E142" s="361"/>
      <c r="F142" s="361">
        <v>6</v>
      </c>
      <c r="G142" s="362"/>
      <c r="H142" s="362">
        <v>6</v>
      </c>
      <c r="I142" s="362">
        <v>3</v>
      </c>
      <c r="J142" s="362">
        <v>3</v>
      </c>
      <c r="K142" s="362"/>
      <c r="L142" s="362"/>
      <c r="M142" s="362">
        <v>3</v>
      </c>
      <c r="N142" s="362"/>
      <c r="O142" s="362"/>
      <c r="P142" s="362">
        <v>3</v>
      </c>
      <c r="Q142" s="362">
        <v>3</v>
      </c>
      <c r="R142" s="362"/>
      <c r="S142" s="362"/>
      <c r="T142" s="362"/>
      <c r="U142" s="361">
        <v>2</v>
      </c>
      <c r="V142" s="362"/>
      <c r="W142" s="362"/>
      <c r="X142" s="361">
        <v>1</v>
      </c>
      <c r="Y142" s="361">
        <f t="shared" si="4"/>
        <v>0</v>
      </c>
      <c r="Z142" s="361">
        <f t="shared" si="5"/>
        <v>0</v>
      </c>
      <c r="AA142" s="361">
        <f t="shared" si="6"/>
        <v>1</v>
      </c>
      <c r="AF142" s="345" t="s">
        <v>17</v>
      </c>
      <c r="AG142" s="345" t="s">
        <v>17</v>
      </c>
      <c r="AH142" s="345" t="s">
        <v>17</v>
      </c>
      <c r="AI142" s="345" t="s">
        <v>17</v>
      </c>
      <c r="AJ142" s="345" t="s">
        <v>17</v>
      </c>
      <c r="AK142" s="345" t="s">
        <v>17</v>
      </c>
      <c r="AL142" s="324" t="s">
        <v>25</v>
      </c>
      <c r="AM142" s="324" t="s">
        <v>25</v>
      </c>
      <c r="AN142" s="324" t="s">
        <v>25</v>
      </c>
      <c r="AO142" s="324" t="s">
        <v>25</v>
      </c>
      <c r="AP142" s="324" t="s">
        <v>25</v>
      </c>
      <c r="AQ142" s="324" t="s">
        <v>25</v>
      </c>
      <c r="AR142" s="324" t="s">
        <v>25</v>
      </c>
      <c r="AS142" s="324" t="s">
        <v>140</v>
      </c>
      <c r="AT142" s="324" t="s">
        <v>140</v>
      </c>
      <c r="AU142" s="324" t="s">
        <v>140</v>
      </c>
      <c r="AV142" s="324" t="s">
        <v>140</v>
      </c>
      <c r="AW142" s="324"/>
      <c r="AX142" s="324" t="s">
        <v>244</v>
      </c>
      <c r="AY142" s="324" t="s">
        <v>244</v>
      </c>
      <c r="AZ142" s="324" t="s">
        <v>236</v>
      </c>
      <c r="BA142" s="324" t="s">
        <v>236</v>
      </c>
      <c r="BB142" s="324" t="s">
        <v>236</v>
      </c>
      <c r="BC142" s="324"/>
      <c r="BD142" s="324" t="s">
        <v>237</v>
      </c>
      <c r="BE142" s="324" t="s">
        <v>237</v>
      </c>
      <c r="BF142" s="324" t="s">
        <v>237</v>
      </c>
      <c r="BG142" s="345" t="s">
        <v>242</v>
      </c>
      <c r="BH142" s="345" t="s">
        <v>242</v>
      </c>
      <c r="BI142" s="345" t="s">
        <v>242</v>
      </c>
      <c r="BJ142" s="324"/>
      <c r="BK142" s="330"/>
      <c r="BL142" s="324"/>
      <c r="BM142" s="330"/>
      <c r="BN142" s="330"/>
      <c r="BP142" s="98"/>
      <c r="BQ142" s="98"/>
      <c r="BR142" s="98"/>
      <c r="BS142" s="98"/>
      <c r="BT142" s="98"/>
      <c r="BV142" s="3"/>
    </row>
    <row r="143" spans="1:74" ht="31.2" customHeight="1" thickBot="1" x14ac:dyDescent="0.4">
      <c r="A143" s="409">
        <v>21</v>
      </c>
      <c r="B143" s="410" t="s">
        <v>416</v>
      </c>
      <c r="C143" s="365">
        <v>1</v>
      </c>
      <c r="D143" s="361"/>
      <c r="E143" s="361">
        <v>4</v>
      </c>
      <c r="F143" s="361"/>
      <c r="G143" s="362"/>
      <c r="H143" s="362">
        <v>6</v>
      </c>
      <c r="I143" s="362" t="s">
        <v>341</v>
      </c>
      <c r="J143" s="362">
        <v>3</v>
      </c>
      <c r="K143" s="362"/>
      <c r="L143" s="362"/>
      <c r="M143" s="362">
        <v>3</v>
      </c>
      <c r="N143" s="362"/>
      <c r="O143" s="362">
        <v>3</v>
      </c>
      <c r="P143" s="362"/>
      <c r="Q143" s="362"/>
      <c r="R143" s="362"/>
      <c r="S143" s="362"/>
      <c r="T143" s="362"/>
      <c r="U143" s="361">
        <v>2</v>
      </c>
      <c r="V143" s="362">
        <v>1</v>
      </c>
      <c r="W143" s="362"/>
      <c r="X143" s="361">
        <v>1</v>
      </c>
      <c r="Y143" s="361">
        <f t="shared" si="4"/>
        <v>1</v>
      </c>
      <c r="Z143" s="361">
        <f t="shared" si="5"/>
        <v>0</v>
      </c>
      <c r="AA143" s="361">
        <f t="shared" si="6"/>
        <v>1</v>
      </c>
      <c r="AF143" s="345" t="s">
        <v>140</v>
      </c>
      <c r="AG143" s="345" t="s">
        <v>140</v>
      </c>
      <c r="AH143" s="345" t="s">
        <v>140</v>
      </c>
      <c r="AI143" s="345" t="s">
        <v>140</v>
      </c>
      <c r="AJ143" s="324"/>
      <c r="AL143" s="324" t="s">
        <v>20</v>
      </c>
      <c r="AM143" s="324" t="s">
        <v>20</v>
      </c>
      <c r="AN143" s="324" t="s">
        <v>20</v>
      </c>
      <c r="AO143" s="324" t="s">
        <v>20</v>
      </c>
      <c r="AP143" s="324" t="s">
        <v>20</v>
      </c>
      <c r="AQ143" s="330" t="s">
        <v>244</v>
      </c>
      <c r="AR143" s="330" t="s">
        <v>244</v>
      </c>
      <c r="AS143" s="324" t="s">
        <v>25</v>
      </c>
      <c r="AT143" s="324" t="s">
        <v>25</v>
      </c>
      <c r="AU143" s="324" t="s">
        <v>25</v>
      </c>
      <c r="AV143" s="324" t="s">
        <v>25</v>
      </c>
      <c r="AW143" s="324" t="s">
        <v>25</v>
      </c>
      <c r="AX143" s="324" t="s">
        <v>25</v>
      </c>
      <c r="AY143" s="324" t="s">
        <v>25</v>
      </c>
      <c r="AZ143" s="3" t="s">
        <v>487</v>
      </c>
      <c r="BA143" s="3" t="s">
        <v>487</v>
      </c>
      <c r="BB143" s="3" t="s">
        <v>487</v>
      </c>
      <c r="BC143" s="324"/>
      <c r="BD143" s="324" t="s">
        <v>236</v>
      </c>
      <c r="BE143" s="324" t="s">
        <v>236</v>
      </c>
      <c r="BF143" s="324" t="s">
        <v>236</v>
      </c>
      <c r="BG143" s="345" t="s">
        <v>231</v>
      </c>
      <c r="BH143" s="345" t="s">
        <v>231</v>
      </c>
      <c r="BI143" s="345" t="s">
        <v>231</v>
      </c>
      <c r="BJ143" s="345" t="s">
        <v>231</v>
      </c>
      <c r="BK143" s="330"/>
      <c r="BL143" s="324"/>
      <c r="BM143" s="330"/>
      <c r="BN143" s="330"/>
      <c r="BP143" s="98"/>
      <c r="BQ143" s="98"/>
      <c r="BR143" s="98"/>
      <c r="BS143" s="98"/>
      <c r="BT143" s="98"/>
      <c r="BV143" s="3"/>
    </row>
    <row r="144" spans="1:74" ht="31.2" customHeight="1" x14ac:dyDescent="0.35">
      <c r="A144" s="409">
        <v>22</v>
      </c>
      <c r="B144" s="414" t="s">
        <v>417</v>
      </c>
      <c r="C144" s="365"/>
      <c r="D144" s="361">
        <v>1</v>
      </c>
      <c r="E144" s="361"/>
      <c r="F144" s="361">
        <v>6</v>
      </c>
      <c r="G144" s="361"/>
      <c r="H144" s="362">
        <v>6</v>
      </c>
      <c r="I144" s="362" t="s">
        <v>341</v>
      </c>
      <c r="J144" s="361">
        <v>3</v>
      </c>
      <c r="K144" s="361"/>
      <c r="L144" s="362"/>
      <c r="M144" s="362">
        <v>3</v>
      </c>
      <c r="N144" s="362"/>
      <c r="O144" s="362"/>
      <c r="P144" s="362"/>
      <c r="Q144" s="362"/>
      <c r="R144" s="361">
        <v>3</v>
      </c>
      <c r="S144" s="362"/>
      <c r="T144" s="361"/>
      <c r="U144" s="362" t="s">
        <v>418</v>
      </c>
      <c r="V144" s="362"/>
      <c r="W144" s="362"/>
      <c r="X144" s="361">
        <v>1</v>
      </c>
      <c r="Y144" s="361">
        <f t="shared" si="4"/>
        <v>0</v>
      </c>
      <c r="Z144" s="361">
        <f t="shared" si="5"/>
        <v>1</v>
      </c>
      <c r="AA144" s="361">
        <f t="shared" si="6"/>
        <v>1</v>
      </c>
      <c r="AF144" s="345" t="s">
        <v>140</v>
      </c>
      <c r="AG144" s="345" t="s">
        <v>140</v>
      </c>
      <c r="AH144" s="345" t="s">
        <v>140</v>
      </c>
      <c r="AI144" s="345" t="s">
        <v>140</v>
      </c>
      <c r="AJ144" s="3"/>
      <c r="AK144" s="3" t="s">
        <v>486</v>
      </c>
      <c r="AL144" s="345" t="s">
        <v>17</v>
      </c>
      <c r="AM144" s="345" t="s">
        <v>17</v>
      </c>
      <c r="AN144" s="345" t="s">
        <v>17</v>
      </c>
      <c r="AO144" s="345" t="s">
        <v>17</v>
      </c>
      <c r="AP144" s="345" t="s">
        <v>17</v>
      </c>
      <c r="AQ144" s="345" t="s">
        <v>17</v>
      </c>
      <c r="AR144" s="3" t="s">
        <v>486</v>
      </c>
      <c r="AS144" s="324" t="s">
        <v>25</v>
      </c>
      <c r="AT144" s="324" t="s">
        <v>25</v>
      </c>
      <c r="AU144" s="324" t="s">
        <v>25</v>
      </c>
      <c r="AV144" s="324" t="s">
        <v>25</v>
      </c>
      <c r="AW144" s="324" t="s">
        <v>25</v>
      </c>
      <c r="AX144" s="324" t="s">
        <v>25</v>
      </c>
      <c r="AY144" s="324" t="s">
        <v>25</v>
      </c>
      <c r="AZ144" s="324" t="s">
        <v>236</v>
      </c>
      <c r="BA144" s="324" t="s">
        <v>236</v>
      </c>
      <c r="BB144" s="324" t="s">
        <v>236</v>
      </c>
      <c r="BC144" s="324" t="s">
        <v>228</v>
      </c>
      <c r="BD144" s="324" t="s">
        <v>228</v>
      </c>
      <c r="BE144" s="324" t="s">
        <v>228</v>
      </c>
      <c r="BF144" s="324" t="s">
        <v>228</v>
      </c>
      <c r="BG144" s="324"/>
      <c r="BH144" s="324"/>
      <c r="BI144" s="324"/>
      <c r="BJ144" s="324"/>
      <c r="BK144" s="3" t="s">
        <v>487</v>
      </c>
      <c r="BL144" s="3" t="s">
        <v>487</v>
      </c>
      <c r="BM144" s="3" t="s">
        <v>487</v>
      </c>
      <c r="BN144" s="330"/>
      <c r="BP144" s="98"/>
      <c r="BQ144" s="98"/>
      <c r="BR144" s="98"/>
      <c r="BS144" s="98"/>
      <c r="BT144" s="98"/>
      <c r="BV144" s="3"/>
    </row>
    <row r="145" spans="1:74" ht="31.2" customHeight="1" thickBot="1" x14ac:dyDescent="0.4">
      <c r="A145" s="409">
        <v>23</v>
      </c>
      <c r="B145" s="415" t="s">
        <v>419</v>
      </c>
      <c r="C145" s="366"/>
      <c r="D145" s="367">
        <v>1</v>
      </c>
      <c r="E145" s="367">
        <v>4</v>
      </c>
      <c r="F145" s="367"/>
      <c r="G145" s="367">
        <v>4</v>
      </c>
      <c r="H145" s="367"/>
      <c r="I145" s="362" t="s">
        <v>341</v>
      </c>
      <c r="J145" s="367">
        <v>3</v>
      </c>
      <c r="K145" s="367"/>
      <c r="L145" s="367"/>
      <c r="M145" s="367">
        <v>3</v>
      </c>
      <c r="N145" s="367"/>
      <c r="O145" s="367"/>
      <c r="P145" s="367"/>
      <c r="Q145" s="367">
        <v>3</v>
      </c>
      <c r="R145" s="367"/>
      <c r="S145" s="367"/>
      <c r="T145" s="367"/>
      <c r="U145" s="367" t="s">
        <v>418</v>
      </c>
      <c r="V145" s="367"/>
      <c r="W145" s="367"/>
      <c r="X145" s="361">
        <v>1</v>
      </c>
      <c r="Y145" s="368">
        <f t="shared" si="4"/>
        <v>1</v>
      </c>
      <c r="Z145" s="368">
        <f t="shared" si="5"/>
        <v>0</v>
      </c>
      <c r="AA145" s="368">
        <f t="shared" si="6"/>
        <v>1</v>
      </c>
      <c r="AF145" s="345" t="s">
        <v>140</v>
      </c>
      <c r="AG145" s="345" t="s">
        <v>140</v>
      </c>
      <c r="AH145" s="345" t="s">
        <v>140</v>
      </c>
      <c r="AI145" s="345" t="s">
        <v>140</v>
      </c>
      <c r="AJ145" s="345"/>
      <c r="AK145" s="3" t="s">
        <v>486</v>
      </c>
      <c r="AL145" s="324" t="s">
        <v>20</v>
      </c>
      <c r="AM145" s="324" t="s">
        <v>20</v>
      </c>
      <c r="AN145" s="324" t="s">
        <v>20</v>
      </c>
      <c r="AO145" s="324" t="s">
        <v>20</v>
      </c>
      <c r="AP145" s="324" t="s">
        <v>20</v>
      </c>
      <c r="AQ145" s="330"/>
      <c r="AR145" s="3" t="s">
        <v>486</v>
      </c>
      <c r="AS145" s="324" t="s">
        <v>14</v>
      </c>
      <c r="AT145" s="324" t="s">
        <v>14</v>
      </c>
      <c r="AU145" s="324" t="s">
        <v>14</v>
      </c>
      <c r="AV145" s="324" t="s">
        <v>14</v>
      </c>
      <c r="AW145" s="324" t="s">
        <v>14</v>
      </c>
      <c r="AX145" s="324"/>
      <c r="AY145" s="324"/>
      <c r="AZ145" s="3" t="s">
        <v>487</v>
      </c>
      <c r="BA145" s="3" t="s">
        <v>487</v>
      </c>
      <c r="BB145" s="3" t="s">
        <v>487</v>
      </c>
      <c r="BC145" s="324"/>
      <c r="BD145" s="324" t="s">
        <v>236</v>
      </c>
      <c r="BE145" s="324" t="s">
        <v>236</v>
      </c>
      <c r="BF145" s="324" t="s">
        <v>236</v>
      </c>
      <c r="BG145" s="345" t="s">
        <v>242</v>
      </c>
      <c r="BH145" s="345" t="s">
        <v>242</v>
      </c>
      <c r="BI145" s="345" t="s">
        <v>242</v>
      </c>
      <c r="BJ145" s="324"/>
      <c r="BK145" s="330"/>
      <c r="BL145" s="324"/>
      <c r="BM145" s="330"/>
      <c r="BN145" s="330"/>
      <c r="BP145" s="98"/>
      <c r="BQ145" s="98"/>
      <c r="BR145" s="98"/>
      <c r="BS145" s="98"/>
      <c r="BT145" s="98"/>
      <c r="BV145" s="3"/>
    </row>
    <row r="146" spans="1:74" ht="31.2" customHeight="1" thickBot="1" x14ac:dyDescent="0.4">
      <c r="A146" s="409">
        <v>24</v>
      </c>
      <c r="B146" s="410" t="s">
        <v>420</v>
      </c>
      <c r="C146" s="365"/>
      <c r="D146" s="361">
        <v>1</v>
      </c>
      <c r="E146" s="361"/>
      <c r="F146" s="361">
        <v>6</v>
      </c>
      <c r="G146" s="362"/>
      <c r="H146" s="362">
        <v>6</v>
      </c>
      <c r="I146" s="360">
        <v>3</v>
      </c>
      <c r="J146" s="362">
        <v>3</v>
      </c>
      <c r="K146" s="362"/>
      <c r="L146" s="362">
        <v>3</v>
      </c>
      <c r="M146" s="362">
        <v>3</v>
      </c>
      <c r="N146" s="362"/>
      <c r="O146" s="362"/>
      <c r="P146" s="362"/>
      <c r="Q146" s="362">
        <v>3</v>
      </c>
      <c r="R146" s="362"/>
      <c r="S146" s="362"/>
      <c r="T146" s="362"/>
      <c r="U146" s="361">
        <v>2</v>
      </c>
      <c r="V146" s="362"/>
      <c r="W146" s="362"/>
      <c r="X146" s="361">
        <v>1</v>
      </c>
      <c r="Y146" s="361">
        <f t="shared" si="4"/>
        <v>0</v>
      </c>
      <c r="Z146" s="361">
        <f t="shared" si="5"/>
        <v>0</v>
      </c>
      <c r="AA146" s="361">
        <f t="shared" si="6"/>
        <v>1</v>
      </c>
      <c r="AF146" s="345" t="s">
        <v>17</v>
      </c>
      <c r="AG146" s="345" t="s">
        <v>17</v>
      </c>
      <c r="AH146" s="345" t="s">
        <v>17</v>
      </c>
      <c r="AI146" s="345" t="s">
        <v>17</v>
      </c>
      <c r="AJ146" s="345" t="s">
        <v>17</v>
      </c>
      <c r="AK146" s="345" t="s">
        <v>17</v>
      </c>
      <c r="AL146" s="324" t="s">
        <v>25</v>
      </c>
      <c r="AM146" s="324" t="s">
        <v>25</v>
      </c>
      <c r="AN146" s="324" t="s">
        <v>25</v>
      </c>
      <c r="AO146" s="324" t="s">
        <v>25</v>
      </c>
      <c r="AP146" s="324" t="s">
        <v>25</v>
      </c>
      <c r="AQ146" s="324" t="s">
        <v>25</v>
      </c>
      <c r="AR146" s="324" t="s">
        <v>25</v>
      </c>
      <c r="AS146" s="324" t="s">
        <v>230</v>
      </c>
      <c r="AT146" s="324" t="s">
        <v>230</v>
      </c>
      <c r="AU146" s="324" t="s">
        <v>230</v>
      </c>
      <c r="AV146" s="324"/>
      <c r="AW146" s="324"/>
      <c r="AX146" s="324" t="s">
        <v>244</v>
      </c>
      <c r="AY146" s="324" t="s">
        <v>244</v>
      </c>
      <c r="AZ146" s="324" t="s">
        <v>140</v>
      </c>
      <c r="BA146" s="324" t="s">
        <v>140</v>
      </c>
      <c r="BB146" s="324" t="s">
        <v>140</v>
      </c>
      <c r="BC146" s="324" t="s">
        <v>140</v>
      </c>
      <c r="BD146" s="324" t="s">
        <v>236</v>
      </c>
      <c r="BE146" s="324" t="s">
        <v>236</v>
      </c>
      <c r="BF146" s="324" t="s">
        <v>236</v>
      </c>
      <c r="BG146" s="345" t="s">
        <v>242</v>
      </c>
      <c r="BH146" s="345" t="s">
        <v>242</v>
      </c>
      <c r="BI146" s="345" t="s">
        <v>242</v>
      </c>
      <c r="BJ146" s="324"/>
      <c r="BK146" s="330"/>
      <c r="BL146" s="324"/>
      <c r="BM146" s="330"/>
      <c r="BN146" s="330"/>
      <c r="BP146" s="98"/>
      <c r="BQ146" s="98"/>
      <c r="BR146" s="98"/>
      <c r="BS146" s="98"/>
      <c r="BT146" s="98"/>
      <c r="BV146" s="3"/>
    </row>
    <row r="147" spans="1:74" ht="31.2" customHeight="1" thickBot="1" x14ac:dyDescent="0.4">
      <c r="A147" s="409">
        <v>25</v>
      </c>
      <c r="B147" s="410" t="s">
        <v>421</v>
      </c>
      <c r="C147" s="366">
        <v>1</v>
      </c>
      <c r="D147" s="368"/>
      <c r="E147" s="368"/>
      <c r="F147" s="368">
        <v>6</v>
      </c>
      <c r="G147" s="368"/>
      <c r="H147" s="367">
        <v>6</v>
      </c>
      <c r="I147" s="360">
        <v>3</v>
      </c>
      <c r="J147" s="368">
        <v>3</v>
      </c>
      <c r="K147" s="368"/>
      <c r="L147" s="367">
        <v>3</v>
      </c>
      <c r="M147" s="367">
        <v>3</v>
      </c>
      <c r="N147" s="367"/>
      <c r="O147" s="367"/>
      <c r="P147" s="367"/>
      <c r="Q147" s="367">
        <v>3</v>
      </c>
      <c r="R147" s="368"/>
      <c r="S147" s="367">
        <v>2</v>
      </c>
      <c r="T147" s="368"/>
      <c r="U147" s="367"/>
      <c r="V147" s="367"/>
      <c r="W147" s="367"/>
      <c r="X147" s="361">
        <v>1</v>
      </c>
      <c r="Y147" s="368">
        <f t="shared" si="4"/>
        <v>0</v>
      </c>
      <c r="Z147" s="368">
        <f t="shared" si="5"/>
        <v>0</v>
      </c>
      <c r="AA147" s="368">
        <f t="shared" si="6"/>
        <v>1</v>
      </c>
      <c r="AF147" s="345" t="s">
        <v>17</v>
      </c>
      <c r="AG147" s="345" t="s">
        <v>17</v>
      </c>
      <c r="AH147" s="345" t="s">
        <v>17</v>
      </c>
      <c r="AI147" s="345" t="s">
        <v>17</v>
      </c>
      <c r="AJ147" s="345" t="s">
        <v>17</v>
      </c>
      <c r="AK147" s="345" t="s">
        <v>17</v>
      </c>
      <c r="AL147" s="324" t="s">
        <v>25</v>
      </c>
      <c r="AM147" s="324" t="s">
        <v>25</v>
      </c>
      <c r="AN147" s="324" t="s">
        <v>25</v>
      </c>
      <c r="AO147" s="324" t="s">
        <v>25</v>
      </c>
      <c r="AP147" s="324" t="s">
        <v>25</v>
      </c>
      <c r="AQ147" s="324" t="s">
        <v>25</v>
      </c>
      <c r="AR147" s="324" t="s">
        <v>25</v>
      </c>
      <c r="AS147" s="324" t="s">
        <v>230</v>
      </c>
      <c r="AT147" s="324" t="s">
        <v>230</v>
      </c>
      <c r="AU147" s="324" t="s">
        <v>230</v>
      </c>
      <c r="AV147" s="324"/>
      <c r="AW147" s="324"/>
      <c r="AX147" s="324" t="s">
        <v>31</v>
      </c>
      <c r="AY147" s="324" t="s">
        <v>31</v>
      </c>
      <c r="AZ147" s="324" t="s">
        <v>140</v>
      </c>
      <c r="BA147" s="324" t="s">
        <v>140</v>
      </c>
      <c r="BB147" s="324" t="s">
        <v>140</v>
      </c>
      <c r="BC147" s="324" t="s">
        <v>140</v>
      </c>
      <c r="BD147" s="324" t="s">
        <v>236</v>
      </c>
      <c r="BE147" s="324" t="s">
        <v>236</v>
      </c>
      <c r="BF147" s="324" t="s">
        <v>236</v>
      </c>
      <c r="BG147" s="345" t="s">
        <v>242</v>
      </c>
      <c r="BH147" s="345" t="s">
        <v>242</v>
      </c>
      <c r="BI147" s="345" t="s">
        <v>242</v>
      </c>
      <c r="BJ147" s="324"/>
      <c r="BK147" s="330"/>
      <c r="BL147" s="324"/>
      <c r="BM147" s="330"/>
      <c r="BN147" s="330"/>
      <c r="BP147" s="98"/>
      <c r="BQ147" s="98"/>
      <c r="BR147" s="98"/>
      <c r="BS147" s="98"/>
      <c r="BT147" s="98"/>
      <c r="BV147" s="3"/>
    </row>
    <row r="148" spans="1:74" ht="31.2" customHeight="1" thickBot="1" x14ac:dyDescent="0.4">
      <c r="A148" s="409">
        <v>26</v>
      </c>
      <c r="B148" s="410" t="s">
        <v>422</v>
      </c>
      <c r="C148" s="365"/>
      <c r="D148" s="362">
        <v>1</v>
      </c>
      <c r="E148" s="362"/>
      <c r="F148" s="362">
        <v>6</v>
      </c>
      <c r="G148" s="362"/>
      <c r="H148" s="362">
        <v>6</v>
      </c>
      <c r="I148" s="360">
        <v>3</v>
      </c>
      <c r="J148" s="362">
        <v>3</v>
      </c>
      <c r="K148" s="362"/>
      <c r="L148" s="362"/>
      <c r="M148" s="362">
        <v>3</v>
      </c>
      <c r="N148" s="361">
        <v>3</v>
      </c>
      <c r="O148" s="362"/>
      <c r="P148" s="362"/>
      <c r="Q148" s="362">
        <v>3</v>
      </c>
      <c r="R148" s="361"/>
      <c r="S148" s="362">
        <v>2</v>
      </c>
      <c r="T148" s="362"/>
      <c r="U148" s="362"/>
      <c r="V148" s="362"/>
      <c r="W148" s="362"/>
      <c r="X148" s="361">
        <v>1</v>
      </c>
      <c r="Y148" s="361">
        <f t="shared" si="4"/>
        <v>0</v>
      </c>
      <c r="Z148" s="361">
        <f t="shared" si="5"/>
        <v>0</v>
      </c>
      <c r="AA148" s="361">
        <f t="shared" si="6"/>
        <v>1</v>
      </c>
      <c r="AF148" s="345" t="s">
        <v>17</v>
      </c>
      <c r="AG148" s="345" t="s">
        <v>17</v>
      </c>
      <c r="AH148" s="345" t="s">
        <v>17</v>
      </c>
      <c r="AI148" s="345" t="s">
        <v>17</v>
      </c>
      <c r="AJ148" s="345" t="s">
        <v>17</v>
      </c>
      <c r="AK148" s="345" t="s">
        <v>17</v>
      </c>
      <c r="AL148" s="324" t="s">
        <v>25</v>
      </c>
      <c r="AM148" s="324" t="s">
        <v>25</v>
      </c>
      <c r="AN148" s="324" t="s">
        <v>25</v>
      </c>
      <c r="AO148" s="324" t="s">
        <v>25</v>
      </c>
      <c r="AP148" s="324" t="s">
        <v>25</v>
      </c>
      <c r="AQ148" s="324" t="s">
        <v>25</v>
      </c>
      <c r="AR148" s="324" t="s">
        <v>25</v>
      </c>
      <c r="AS148" s="3"/>
      <c r="AW148" s="324"/>
      <c r="AX148" s="324" t="s">
        <v>31</v>
      </c>
      <c r="AY148" s="324" t="s">
        <v>31</v>
      </c>
      <c r="AZ148" s="324" t="s">
        <v>140</v>
      </c>
      <c r="BA148" s="324" t="s">
        <v>140</v>
      </c>
      <c r="BB148" s="324" t="s">
        <v>140</v>
      </c>
      <c r="BC148" s="324" t="s">
        <v>140</v>
      </c>
      <c r="BD148" s="324" t="s">
        <v>236</v>
      </c>
      <c r="BE148" s="324" t="s">
        <v>236</v>
      </c>
      <c r="BF148" s="324" t="s">
        <v>236</v>
      </c>
      <c r="BG148" s="345" t="s">
        <v>242</v>
      </c>
      <c r="BH148" s="345" t="s">
        <v>242</v>
      </c>
      <c r="BI148" s="345" t="s">
        <v>242</v>
      </c>
      <c r="BJ148" s="324"/>
      <c r="BK148" s="330" t="s">
        <v>22</v>
      </c>
      <c r="BL148" s="330" t="s">
        <v>22</v>
      </c>
      <c r="BM148" s="330" t="s">
        <v>22</v>
      </c>
      <c r="BN148" s="330"/>
      <c r="BP148" s="98"/>
      <c r="BQ148" s="98"/>
      <c r="BR148" s="98"/>
      <c r="BS148" s="98"/>
      <c r="BT148" s="98"/>
      <c r="BV148" s="3"/>
    </row>
    <row r="149" spans="1:74" ht="31.2" customHeight="1" thickBot="1" x14ac:dyDescent="0.4">
      <c r="A149" s="409">
        <v>27</v>
      </c>
      <c r="B149" s="410" t="s">
        <v>423</v>
      </c>
      <c r="C149" s="365">
        <v>1</v>
      </c>
      <c r="D149" s="362"/>
      <c r="E149" s="362"/>
      <c r="F149" s="362">
        <v>6</v>
      </c>
      <c r="G149" s="362"/>
      <c r="H149" s="362">
        <v>6</v>
      </c>
      <c r="I149" s="360">
        <v>3</v>
      </c>
      <c r="J149" s="362">
        <v>3</v>
      </c>
      <c r="K149" s="362"/>
      <c r="L149" s="362"/>
      <c r="M149" s="362">
        <v>3</v>
      </c>
      <c r="N149" s="362">
        <v>3</v>
      </c>
      <c r="O149" s="362"/>
      <c r="P149" s="362">
        <v>3</v>
      </c>
      <c r="Q149" s="362"/>
      <c r="R149" s="361"/>
      <c r="S149" s="362">
        <v>2</v>
      </c>
      <c r="T149" s="362"/>
      <c r="U149" s="362"/>
      <c r="V149" s="362"/>
      <c r="W149" s="362"/>
      <c r="X149" s="361">
        <v>1</v>
      </c>
      <c r="Y149" s="361">
        <f t="shared" si="4"/>
        <v>0</v>
      </c>
      <c r="Z149" s="361">
        <f t="shared" si="5"/>
        <v>0</v>
      </c>
      <c r="AA149" s="361">
        <f t="shared" si="6"/>
        <v>1</v>
      </c>
      <c r="AF149" s="345" t="s">
        <v>17</v>
      </c>
      <c r="AG149" s="345" t="s">
        <v>17</v>
      </c>
      <c r="AH149" s="345" t="s">
        <v>17</v>
      </c>
      <c r="AI149" s="345" t="s">
        <v>17</v>
      </c>
      <c r="AJ149" s="345" t="s">
        <v>17</v>
      </c>
      <c r="AK149" s="345" t="s">
        <v>17</v>
      </c>
      <c r="AL149" s="324" t="s">
        <v>25</v>
      </c>
      <c r="AM149" s="324" t="s">
        <v>25</v>
      </c>
      <c r="AN149" s="324" t="s">
        <v>25</v>
      </c>
      <c r="AO149" s="324" t="s">
        <v>25</v>
      </c>
      <c r="AP149" s="324" t="s">
        <v>25</v>
      </c>
      <c r="AQ149" s="324" t="s">
        <v>25</v>
      </c>
      <c r="AR149" s="324" t="s">
        <v>25</v>
      </c>
      <c r="AS149" s="324" t="s">
        <v>140</v>
      </c>
      <c r="AT149" s="324" t="s">
        <v>140</v>
      </c>
      <c r="AU149" s="324" t="s">
        <v>140</v>
      </c>
      <c r="AV149" s="324" t="s">
        <v>140</v>
      </c>
      <c r="AW149" s="324"/>
      <c r="AX149" s="324" t="s">
        <v>31</v>
      </c>
      <c r="AY149" s="324" t="s">
        <v>31</v>
      </c>
      <c r="AZ149" s="324" t="s">
        <v>236</v>
      </c>
      <c r="BA149" s="324" t="s">
        <v>236</v>
      </c>
      <c r="BB149" s="324" t="s">
        <v>236</v>
      </c>
      <c r="BC149" s="324"/>
      <c r="BD149" s="324" t="s">
        <v>237</v>
      </c>
      <c r="BE149" s="324" t="s">
        <v>237</v>
      </c>
      <c r="BF149" s="324" t="s">
        <v>237</v>
      </c>
      <c r="BG149" s="345" t="s">
        <v>488</v>
      </c>
      <c r="BH149" s="345" t="s">
        <v>488</v>
      </c>
      <c r="BI149" s="345" t="s">
        <v>488</v>
      </c>
      <c r="BJ149" s="324"/>
      <c r="BK149" s="330" t="s">
        <v>22</v>
      </c>
      <c r="BL149" s="330" t="s">
        <v>22</v>
      </c>
      <c r="BM149" s="330" t="s">
        <v>22</v>
      </c>
      <c r="BN149" s="330"/>
      <c r="BP149" s="98"/>
      <c r="BQ149" s="98"/>
      <c r="BR149" s="98"/>
      <c r="BS149" s="98"/>
      <c r="BT149" s="98"/>
      <c r="BV149" s="3"/>
    </row>
    <row r="150" spans="1:74" ht="31.2" customHeight="1" thickBot="1" x14ac:dyDescent="0.4">
      <c r="A150" s="409">
        <v>28</v>
      </c>
      <c r="B150" s="416" t="s">
        <v>424</v>
      </c>
      <c r="C150" s="365">
        <v>1</v>
      </c>
      <c r="D150" s="361"/>
      <c r="E150" s="361"/>
      <c r="F150" s="361">
        <v>6</v>
      </c>
      <c r="G150" s="361"/>
      <c r="H150" s="361">
        <v>6</v>
      </c>
      <c r="I150" s="362" t="s">
        <v>341</v>
      </c>
      <c r="J150" s="361">
        <v>3</v>
      </c>
      <c r="K150" s="361"/>
      <c r="L150" s="361"/>
      <c r="M150" s="361"/>
      <c r="N150" s="361">
        <v>3</v>
      </c>
      <c r="O150" s="361"/>
      <c r="P150" s="361"/>
      <c r="Q150" s="361">
        <v>3</v>
      </c>
      <c r="R150" s="361">
        <v>3</v>
      </c>
      <c r="S150" s="361"/>
      <c r="T150" s="361"/>
      <c r="U150" s="361" t="s">
        <v>418</v>
      </c>
      <c r="V150" s="361"/>
      <c r="W150" s="361"/>
      <c r="X150" s="361">
        <v>1</v>
      </c>
      <c r="Y150" s="361">
        <v>1</v>
      </c>
      <c r="Z150" s="361">
        <v>1</v>
      </c>
      <c r="AA150" s="361">
        <f t="shared" si="6"/>
        <v>1</v>
      </c>
      <c r="AF150" s="345" t="s">
        <v>140</v>
      </c>
      <c r="AG150" s="345" t="s">
        <v>140</v>
      </c>
      <c r="AH150" s="345" t="s">
        <v>140</v>
      </c>
      <c r="AI150" s="345" t="s">
        <v>140</v>
      </c>
      <c r="AJ150" s="3"/>
      <c r="AK150" s="3" t="s">
        <v>486</v>
      </c>
      <c r="AL150" s="345" t="s">
        <v>17</v>
      </c>
      <c r="AM150" s="345" t="s">
        <v>17</v>
      </c>
      <c r="AN150" s="345" t="s">
        <v>17</v>
      </c>
      <c r="AO150" s="345" t="s">
        <v>17</v>
      </c>
      <c r="AP150" s="345" t="s">
        <v>17</v>
      </c>
      <c r="AQ150" s="345" t="s">
        <v>17</v>
      </c>
      <c r="AR150" s="3" t="s">
        <v>486</v>
      </c>
      <c r="AS150" s="324" t="s">
        <v>25</v>
      </c>
      <c r="AT150" s="324" t="s">
        <v>25</v>
      </c>
      <c r="AU150" s="324" t="s">
        <v>25</v>
      </c>
      <c r="AV150" s="324" t="s">
        <v>25</v>
      </c>
      <c r="AW150" s="324" t="s">
        <v>25</v>
      </c>
      <c r="AX150" s="324" t="s">
        <v>25</v>
      </c>
      <c r="AY150" s="324" t="s">
        <v>25</v>
      </c>
      <c r="AZ150" s="3" t="s">
        <v>487</v>
      </c>
      <c r="BA150" s="3" t="s">
        <v>487</v>
      </c>
      <c r="BB150" s="3" t="s">
        <v>487</v>
      </c>
      <c r="BC150" s="324" t="s">
        <v>228</v>
      </c>
      <c r="BD150" s="324" t="s">
        <v>228</v>
      </c>
      <c r="BE150" s="324" t="s">
        <v>228</v>
      </c>
      <c r="BF150" s="324" t="s">
        <v>228</v>
      </c>
      <c r="BG150" s="345" t="s">
        <v>242</v>
      </c>
      <c r="BH150" s="345" t="s">
        <v>242</v>
      </c>
      <c r="BI150" s="345" t="s">
        <v>242</v>
      </c>
      <c r="BJ150" s="324"/>
      <c r="BK150" s="330" t="s">
        <v>22</v>
      </c>
      <c r="BL150" s="330" t="s">
        <v>22</v>
      </c>
      <c r="BM150" s="330" t="s">
        <v>22</v>
      </c>
      <c r="BN150" s="330"/>
      <c r="BP150" s="98"/>
      <c r="BQ150" s="98"/>
      <c r="BR150" s="98"/>
      <c r="BS150" s="98"/>
      <c r="BT150" s="98"/>
      <c r="BV150" s="3"/>
    </row>
    <row r="151" spans="1:74" ht="31.2" customHeight="1" thickBot="1" x14ac:dyDescent="0.4">
      <c r="A151" s="409">
        <v>29</v>
      </c>
      <c r="B151" s="410" t="s">
        <v>425</v>
      </c>
      <c r="C151" s="365">
        <v>1</v>
      </c>
      <c r="D151" s="361"/>
      <c r="E151" s="361"/>
      <c r="F151" s="361">
        <v>6</v>
      </c>
      <c r="G151" s="362"/>
      <c r="H151" s="362">
        <v>6</v>
      </c>
      <c r="I151" s="360">
        <v>3</v>
      </c>
      <c r="J151" s="362">
        <v>3</v>
      </c>
      <c r="K151" s="362"/>
      <c r="L151" s="362">
        <v>3</v>
      </c>
      <c r="M151" s="362"/>
      <c r="N151" s="361"/>
      <c r="O151" s="362"/>
      <c r="P151" s="362"/>
      <c r="Q151" s="362">
        <v>3</v>
      </c>
      <c r="R151" s="361"/>
      <c r="S151" s="362"/>
      <c r="T151" s="361"/>
      <c r="U151" s="362">
        <v>2</v>
      </c>
      <c r="V151" s="362"/>
      <c r="W151" s="362"/>
      <c r="X151" s="361">
        <v>1</v>
      </c>
      <c r="Y151" s="361">
        <f t="shared" ref="Y151:Y165" si="7">IF(E151&gt;0,1,0)</f>
        <v>0</v>
      </c>
      <c r="Z151" s="361">
        <f t="shared" ref="Z151:Z182" si="8">IF(R151&gt;0,1,0)</f>
        <v>0</v>
      </c>
      <c r="AA151" s="361">
        <v>1</v>
      </c>
      <c r="AF151" s="345" t="s">
        <v>17</v>
      </c>
      <c r="AG151" s="345" t="s">
        <v>17</v>
      </c>
      <c r="AH151" s="345" t="s">
        <v>17</v>
      </c>
      <c r="AI151" s="345" t="s">
        <v>17</v>
      </c>
      <c r="AJ151" s="345" t="s">
        <v>17</v>
      </c>
      <c r="AK151" s="345" t="s">
        <v>17</v>
      </c>
      <c r="AL151" s="324" t="s">
        <v>25</v>
      </c>
      <c r="AM151" s="324" t="s">
        <v>25</v>
      </c>
      <c r="AN151" s="324" t="s">
        <v>25</v>
      </c>
      <c r="AO151" s="324" t="s">
        <v>25</v>
      </c>
      <c r="AP151" s="324" t="s">
        <v>25</v>
      </c>
      <c r="AQ151" s="324" t="s">
        <v>25</v>
      </c>
      <c r="AR151" s="324" t="s">
        <v>25</v>
      </c>
      <c r="AS151" s="324" t="s">
        <v>230</v>
      </c>
      <c r="AT151" s="324" t="s">
        <v>230</v>
      </c>
      <c r="AU151" s="324" t="s">
        <v>230</v>
      </c>
      <c r="AV151" s="324"/>
      <c r="AW151" s="324"/>
      <c r="AX151" s="324" t="s">
        <v>244</v>
      </c>
      <c r="AY151" s="324" t="s">
        <v>244</v>
      </c>
      <c r="AZ151" s="324" t="s">
        <v>140</v>
      </c>
      <c r="BA151" s="324" t="s">
        <v>140</v>
      </c>
      <c r="BB151" s="324" t="s">
        <v>140</v>
      </c>
      <c r="BC151" s="324" t="s">
        <v>140</v>
      </c>
      <c r="BD151" s="324"/>
      <c r="BE151" s="324"/>
      <c r="BF151" s="324"/>
      <c r="BG151" s="345" t="s">
        <v>242</v>
      </c>
      <c r="BH151" s="345" t="s">
        <v>242</v>
      </c>
      <c r="BI151" s="345" t="s">
        <v>242</v>
      </c>
      <c r="BJ151" s="324"/>
      <c r="BK151" s="330"/>
      <c r="BL151" s="324"/>
      <c r="BM151" s="330"/>
      <c r="BN151" s="330"/>
      <c r="BP151" s="98"/>
      <c r="BQ151" s="98"/>
      <c r="BR151" s="98"/>
      <c r="BS151" s="98"/>
      <c r="BT151" s="98"/>
      <c r="BV151" s="3"/>
    </row>
    <row r="152" spans="1:74" ht="31.2" customHeight="1" thickBot="1" x14ac:dyDescent="0.4">
      <c r="A152" s="417">
        <v>1</v>
      </c>
      <c r="B152" s="410" t="s">
        <v>426</v>
      </c>
      <c r="C152" s="371"/>
      <c r="D152" s="369">
        <v>1</v>
      </c>
      <c r="E152" s="369">
        <v>4</v>
      </c>
      <c r="F152" s="369"/>
      <c r="G152" s="369">
        <v>4</v>
      </c>
      <c r="H152" s="369"/>
      <c r="I152" s="369">
        <v>3</v>
      </c>
      <c r="J152" s="369">
        <v>3</v>
      </c>
      <c r="K152" s="369"/>
      <c r="L152" s="369"/>
      <c r="M152" s="369">
        <v>3</v>
      </c>
      <c r="N152" s="369">
        <v>3</v>
      </c>
      <c r="O152" s="369"/>
      <c r="P152" s="369"/>
      <c r="Q152" s="369">
        <v>3</v>
      </c>
      <c r="R152" s="369"/>
      <c r="S152" s="369">
        <v>2</v>
      </c>
      <c r="T152" s="369"/>
      <c r="U152" s="369"/>
      <c r="V152" s="369"/>
      <c r="W152" s="369"/>
      <c r="X152" s="361">
        <v>1</v>
      </c>
      <c r="Y152" s="369">
        <f t="shared" si="7"/>
        <v>1</v>
      </c>
      <c r="Z152" s="369">
        <f t="shared" si="8"/>
        <v>0</v>
      </c>
      <c r="AA152" s="369">
        <f t="shared" ref="AA152:AA174" si="9">IF(J152&gt;0,1,0)</f>
        <v>1</v>
      </c>
      <c r="AF152" s="345" t="s">
        <v>140</v>
      </c>
      <c r="AG152" s="345" t="s">
        <v>140</v>
      </c>
      <c r="AH152" s="345" t="s">
        <v>140</v>
      </c>
      <c r="AI152" s="345" t="s">
        <v>140</v>
      </c>
      <c r="AJ152" s="3"/>
      <c r="AL152" s="324" t="s">
        <v>20</v>
      </c>
      <c r="AM152" s="324" t="s">
        <v>20</v>
      </c>
      <c r="AN152" s="324" t="s">
        <v>20</v>
      </c>
      <c r="AO152" s="324" t="s">
        <v>20</v>
      </c>
      <c r="AP152" s="324" t="s">
        <v>20</v>
      </c>
      <c r="AQ152" s="330"/>
      <c r="AR152" s="324"/>
      <c r="AS152" s="324" t="s">
        <v>14</v>
      </c>
      <c r="AT152" s="324" t="s">
        <v>14</v>
      </c>
      <c r="AU152" s="324" t="s">
        <v>14</v>
      </c>
      <c r="AV152" s="324" t="s">
        <v>14</v>
      </c>
      <c r="AW152" s="324" t="s">
        <v>14</v>
      </c>
      <c r="AX152" s="324" t="s">
        <v>31</v>
      </c>
      <c r="AY152" s="324" t="s">
        <v>31</v>
      </c>
      <c r="BD152" s="324" t="s">
        <v>236</v>
      </c>
      <c r="BE152" s="324" t="s">
        <v>236</v>
      </c>
      <c r="BF152" s="324" t="s">
        <v>236</v>
      </c>
      <c r="BG152" s="345" t="s">
        <v>242</v>
      </c>
      <c r="BH152" s="345" t="s">
        <v>242</v>
      </c>
      <c r="BI152" s="345" t="s">
        <v>242</v>
      </c>
      <c r="BJ152" s="324"/>
      <c r="BK152" s="330" t="s">
        <v>22</v>
      </c>
      <c r="BL152" s="330" t="s">
        <v>22</v>
      </c>
      <c r="BM152" s="330" t="s">
        <v>22</v>
      </c>
      <c r="BN152" s="330"/>
      <c r="BP152" s="98"/>
      <c r="BQ152" s="98"/>
      <c r="BR152" s="98"/>
      <c r="BS152" s="98"/>
      <c r="BT152" s="98"/>
      <c r="BV152" s="3"/>
    </row>
    <row r="153" spans="1:74" ht="31.2" customHeight="1" thickBot="1" x14ac:dyDescent="0.4">
      <c r="A153" s="417">
        <v>2</v>
      </c>
      <c r="B153" s="410" t="s">
        <v>427</v>
      </c>
      <c r="C153" s="418"/>
      <c r="D153" s="369">
        <v>1</v>
      </c>
      <c r="E153" s="369">
        <v>4</v>
      </c>
      <c r="F153" s="369"/>
      <c r="G153" s="369">
        <v>4</v>
      </c>
      <c r="H153" s="369"/>
      <c r="I153" s="362" t="s">
        <v>341</v>
      </c>
      <c r="J153" s="369">
        <v>3</v>
      </c>
      <c r="K153" s="369"/>
      <c r="L153" s="369"/>
      <c r="M153" s="369">
        <v>3</v>
      </c>
      <c r="N153" s="369"/>
      <c r="O153" s="369">
        <v>3</v>
      </c>
      <c r="P153" s="369"/>
      <c r="Q153" s="369"/>
      <c r="R153" s="369"/>
      <c r="S153" s="369">
        <v>2</v>
      </c>
      <c r="T153" s="369"/>
      <c r="U153" s="369"/>
      <c r="V153" s="369">
        <v>1</v>
      </c>
      <c r="W153" s="369"/>
      <c r="X153" s="361">
        <v>1</v>
      </c>
      <c r="Y153" s="369">
        <f t="shared" si="7"/>
        <v>1</v>
      </c>
      <c r="Z153" s="369">
        <f t="shared" si="8"/>
        <v>0</v>
      </c>
      <c r="AA153" s="369">
        <f t="shared" si="9"/>
        <v>1</v>
      </c>
      <c r="AF153" s="345" t="s">
        <v>140</v>
      </c>
      <c r="AG153" s="345" t="s">
        <v>140</v>
      </c>
      <c r="AH153" s="345" t="s">
        <v>140</v>
      </c>
      <c r="AI153" s="345" t="s">
        <v>140</v>
      </c>
      <c r="AJ153" s="345"/>
      <c r="AL153" s="324" t="s">
        <v>20</v>
      </c>
      <c r="AM153" s="324" t="s">
        <v>20</v>
      </c>
      <c r="AN153" s="324" t="s">
        <v>20</v>
      </c>
      <c r="AO153" s="324" t="s">
        <v>20</v>
      </c>
      <c r="AP153" s="324" t="s">
        <v>20</v>
      </c>
      <c r="AQ153" s="330"/>
      <c r="AR153" s="324"/>
      <c r="AS153" s="324" t="s">
        <v>14</v>
      </c>
      <c r="AT153" s="324" t="s">
        <v>14</v>
      </c>
      <c r="AU153" s="324" t="s">
        <v>14</v>
      </c>
      <c r="AV153" s="324" t="s">
        <v>14</v>
      </c>
      <c r="AW153" s="324" t="s">
        <v>14</v>
      </c>
      <c r="AX153" s="324" t="s">
        <v>31</v>
      </c>
      <c r="AY153" s="324" t="s">
        <v>31</v>
      </c>
      <c r="AZ153" s="3" t="s">
        <v>487</v>
      </c>
      <c r="BA153" s="3" t="s">
        <v>487</v>
      </c>
      <c r="BB153" s="3" t="s">
        <v>487</v>
      </c>
      <c r="BC153" s="324"/>
      <c r="BD153" s="324" t="s">
        <v>236</v>
      </c>
      <c r="BE153" s="324" t="s">
        <v>236</v>
      </c>
      <c r="BF153" s="324" t="s">
        <v>236</v>
      </c>
      <c r="BG153" s="345" t="s">
        <v>231</v>
      </c>
      <c r="BH153" s="345" t="s">
        <v>231</v>
      </c>
      <c r="BI153" s="345" t="s">
        <v>231</v>
      </c>
      <c r="BJ153" s="345" t="s">
        <v>231</v>
      </c>
      <c r="BK153" s="330"/>
      <c r="BL153" s="324"/>
      <c r="BM153" s="330"/>
      <c r="BN153" s="330"/>
      <c r="BP153" s="98"/>
      <c r="BQ153" s="98"/>
      <c r="BR153" s="98"/>
      <c r="BS153" s="98"/>
      <c r="BT153" s="98"/>
      <c r="BV153" s="3"/>
    </row>
    <row r="154" spans="1:74" ht="31.2" customHeight="1" thickBot="1" x14ac:dyDescent="0.4">
      <c r="A154" s="417">
        <v>3</v>
      </c>
      <c r="B154" s="410" t="s">
        <v>428</v>
      </c>
      <c r="C154" s="418"/>
      <c r="D154" s="360">
        <v>1</v>
      </c>
      <c r="E154" s="360">
        <v>4</v>
      </c>
      <c r="F154" s="360"/>
      <c r="G154" s="360">
        <v>4</v>
      </c>
      <c r="H154" s="360"/>
      <c r="I154" s="362" t="s">
        <v>341</v>
      </c>
      <c r="J154" s="360">
        <v>3</v>
      </c>
      <c r="K154" s="360"/>
      <c r="L154" s="360">
        <v>3</v>
      </c>
      <c r="M154" s="360"/>
      <c r="N154" s="360"/>
      <c r="O154" s="360">
        <v>3</v>
      </c>
      <c r="P154" s="360"/>
      <c r="Q154" s="360"/>
      <c r="R154" s="360"/>
      <c r="S154" s="360"/>
      <c r="T154" s="360"/>
      <c r="U154" s="360">
        <v>2</v>
      </c>
      <c r="V154" s="360">
        <v>1</v>
      </c>
      <c r="W154" s="360"/>
      <c r="X154" s="361">
        <v>1</v>
      </c>
      <c r="Y154" s="369">
        <f t="shared" si="7"/>
        <v>1</v>
      </c>
      <c r="Z154" s="369">
        <f t="shared" si="8"/>
        <v>0</v>
      </c>
      <c r="AA154" s="369">
        <f t="shared" si="9"/>
        <v>1</v>
      </c>
      <c r="AF154" s="345" t="s">
        <v>140</v>
      </c>
      <c r="AG154" s="345" t="s">
        <v>140</v>
      </c>
      <c r="AH154" s="345" t="s">
        <v>140</v>
      </c>
      <c r="AI154" s="345" t="s">
        <v>140</v>
      </c>
      <c r="AJ154" s="345"/>
      <c r="AL154" s="324" t="s">
        <v>20</v>
      </c>
      <c r="AM154" s="324" t="s">
        <v>20</v>
      </c>
      <c r="AN154" s="324" t="s">
        <v>20</v>
      </c>
      <c r="AO154" s="324" t="s">
        <v>20</v>
      </c>
      <c r="AP154" s="324" t="s">
        <v>20</v>
      </c>
      <c r="AQ154" s="330" t="s">
        <v>244</v>
      </c>
      <c r="AR154" s="330" t="s">
        <v>244</v>
      </c>
      <c r="AS154" s="324" t="s">
        <v>14</v>
      </c>
      <c r="AT154" s="324" t="s">
        <v>14</v>
      </c>
      <c r="AU154" s="324" t="s">
        <v>14</v>
      </c>
      <c r="AV154" s="324" t="s">
        <v>14</v>
      </c>
      <c r="AW154" s="324" t="s">
        <v>14</v>
      </c>
      <c r="AX154" s="324"/>
      <c r="AY154" s="324"/>
      <c r="AZ154" s="324" t="s">
        <v>230</v>
      </c>
      <c r="BA154" s="3" t="s">
        <v>230</v>
      </c>
      <c r="BB154" s="324" t="s">
        <v>230</v>
      </c>
      <c r="BC154" s="324"/>
      <c r="BD154" s="324"/>
      <c r="BE154" s="324"/>
      <c r="BF154" s="324"/>
      <c r="BG154" s="345" t="s">
        <v>231</v>
      </c>
      <c r="BH154" s="345" t="s">
        <v>231</v>
      </c>
      <c r="BI154" s="345" t="s">
        <v>231</v>
      </c>
      <c r="BJ154" s="345" t="s">
        <v>231</v>
      </c>
      <c r="BK154" s="3" t="s">
        <v>487</v>
      </c>
      <c r="BL154" s="3" t="s">
        <v>487</v>
      </c>
      <c r="BM154" s="3" t="s">
        <v>487</v>
      </c>
      <c r="BN154" s="330"/>
      <c r="BP154" s="98"/>
      <c r="BQ154" s="98"/>
      <c r="BR154" s="98"/>
      <c r="BS154" s="98"/>
      <c r="BT154" s="98"/>
      <c r="BV154" s="3"/>
    </row>
    <row r="155" spans="1:74" ht="31.2" customHeight="1" thickBot="1" x14ac:dyDescent="0.4">
      <c r="A155" s="417">
        <v>4</v>
      </c>
      <c r="B155" s="410" t="s">
        <v>429</v>
      </c>
      <c r="C155" s="371"/>
      <c r="D155" s="369">
        <v>1</v>
      </c>
      <c r="E155" s="369">
        <v>4</v>
      </c>
      <c r="F155" s="369"/>
      <c r="G155" s="369">
        <v>4</v>
      </c>
      <c r="H155" s="369"/>
      <c r="I155" s="362" t="s">
        <v>341</v>
      </c>
      <c r="J155" s="369">
        <v>3</v>
      </c>
      <c r="K155" s="369"/>
      <c r="L155" s="369"/>
      <c r="M155" s="369">
        <v>3</v>
      </c>
      <c r="N155" s="369"/>
      <c r="O155" s="369">
        <v>3</v>
      </c>
      <c r="P155" s="369"/>
      <c r="Q155" s="369"/>
      <c r="R155" s="369"/>
      <c r="S155" s="369"/>
      <c r="T155" s="369"/>
      <c r="U155" s="369">
        <v>2</v>
      </c>
      <c r="V155" s="369">
        <v>1</v>
      </c>
      <c r="W155" s="369"/>
      <c r="X155" s="361">
        <v>1</v>
      </c>
      <c r="Y155" s="369">
        <f t="shared" si="7"/>
        <v>1</v>
      </c>
      <c r="Z155" s="369">
        <f t="shared" si="8"/>
        <v>0</v>
      </c>
      <c r="AA155" s="369">
        <f t="shared" si="9"/>
        <v>1</v>
      </c>
      <c r="AF155" s="345" t="s">
        <v>140</v>
      </c>
      <c r="AG155" s="345" t="s">
        <v>140</v>
      </c>
      <c r="AH155" s="345" t="s">
        <v>140</v>
      </c>
      <c r="AI155" s="345" t="s">
        <v>140</v>
      </c>
      <c r="AJ155" s="345"/>
      <c r="AL155" s="324" t="s">
        <v>20</v>
      </c>
      <c r="AM155" s="324" t="s">
        <v>20</v>
      </c>
      <c r="AN155" s="324" t="s">
        <v>20</v>
      </c>
      <c r="AO155" s="324" t="s">
        <v>20</v>
      </c>
      <c r="AP155" s="324" t="s">
        <v>20</v>
      </c>
      <c r="AQ155" s="330" t="s">
        <v>244</v>
      </c>
      <c r="AR155" s="330" t="s">
        <v>244</v>
      </c>
      <c r="AS155" s="324" t="s">
        <v>14</v>
      </c>
      <c r="AT155" s="324" t="s">
        <v>14</v>
      </c>
      <c r="AU155" s="324" t="s">
        <v>14</v>
      </c>
      <c r="AV155" s="324" t="s">
        <v>14</v>
      </c>
      <c r="AW155" s="324" t="s">
        <v>14</v>
      </c>
      <c r="AX155" s="324"/>
      <c r="AY155" s="324"/>
      <c r="AZ155" s="3" t="s">
        <v>487</v>
      </c>
      <c r="BA155" s="3" t="s">
        <v>487</v>
      </c>
      <c r="BB155" s="3" t="s">
        <v>487</v>
      </c>
      <c r="BC155" s="324"/>
      <c r="BD155" s="324" t="s">
        <v>236</v>
      </c>
      <c r="BE155" s="324" t="s">
        <v>236</v>
      </c>
      <c r="BF155" s="324" t="s">
        <v>236</v>
      </c>
      <c r="BG155" s="345" t="s">
        <v>231</v>
      </c>
      <c r="BH155" s="345" t="s">
        <v>231</v>
      </c>
      <c r="BI155" s="345" t="s">
        <v>231</v>
      </c>
      <c r="BJ155" s="345" t="s">
        <v>231</v>
      </c>
      <c r="BK155" s="330"/>
      <c r="BL155" s="324"/>
      <c r="BM155" s="330"/>
      <c r="BN155" s="330"/>
      <c r="BP155" s="98"/>
      <c r="BQ155" s="98"/>
      <c r="BR155" s="98"/>
      <c r="BS155" s="98"/>
      <c r="BT155" s="98"/>
      <c r="BV155" s="3"/>
    </row>
    <row r="156" spans="1:74" ht="31.2" customHeight="1" thickBot="1" x14ac:dyDescent="0.4">
      <c r="A156" s="417">
        <v>5</v>
      </c>
      <c r="B156" s="410" t="s">
        <v>430</v>
      </c>
      <c r="C156" s="371"/>
      <c r="D156" s="360">
        <v>1</v>
      </c>
      <c r="E156" s="360"/>
      <c r="F156" s="360">
        <v>6</v>
      </c>
      <c r="G156" s="360"/>
      <c r="H156" s="360">
        <v>6</v>
      </c>
      <c r="I156" s="360">
        <v>3</v>
      </c>
      <c r="J156" s="360">
        <v>3</v>
      </c>
      <c r="K156" s="360"/>
      <c r="L156" s="360">
        <v>3</v>
      </c>
      <c r="M156" s="360"/>
      <c r="N156" s="360">
        <v>3</v>
      </c>
      <c r="O156" s="360"/>
      <c r="P156" s="360"/>
      <c r="Q156" s="360">
        <v>3</v>
      </c>
      <c r="R156" s="369"/>
      <c r="S156" s="360">
        <v>2</v>
      </c>
      <c r="T156" s="360"/>
      <c r="U156" s="360"/>
      <c r="V156" s="360"/>
      <c r="W156" s="360"/>
      <c r="X156" s="361">
        <v>1</v>
      </c>
      <c r="Y156" s="369">
        <f t="shared" si="7"/>
        <v>0</v>
      </c>
      <c r="Z156" s="369">
        <f t="shared" si="8"/>
        <v>0</v>
      </c>
      <c r="AA156" s="369">
        <f t="shared" si="9"/>
        <v>1</v>
      </c>
      <c r="AF156" s="345" t="s">
        <v>17</v>
      </c>
      <c r="AG156" s="345" t="s">
        <v>17</v>
      </c>
      <c r="AH156" s="345" t="s">
        <v>17</v>
      </c>
      <c r="AI156" s="345" t="s">
        <v>17</v>
      </c>
      <c r="AJ156" s="345" t="s">
        <v>17</v>
      </c>
      <c r="AK156" s="345" t="s">
        <v>17</v>
      </c>
      <c r="AL156" s="324" t="s">
        <v>25</v>
      </c>
      <c r="AM156" s="324" t="s">
        <v>25</v>
      </c>
      <c r="AN156" s="324" t="s">
        <v>25</v>
      </c>
      <c r="AO156" s="324" t="s">
        <v>25</v>
      </c>
      <c r="AP156" s="324" t="s">
        <v>25</v>
      </c>
      <c r="AQ156" s="324" t="s">
        <v>25</v>
      </c>
      <c r="AR156" s="324" t="s">
        <v>25</v>
      </c>
      <c r="AS156" s="324" t="s">
        <v>230</v>
      </c>
      <c r="AT156" s="324" t="s">
        <v>230</v>
      </c>
      <c r="AU156" s="324" t="s">
        <v>230</v>
      </c>
      <c r="AV156" s="324"/>
      <c r="AW156" s="324"/>
      <c r="AX156" s="324" t="s">
        <v>31</v>
      </c>
      <c r="AY156" s="324" t="s">
        <v>31</v>
      </c>
      <c r="AZ156" s="324" t="s">
        <v>140</v>
      </c>
      <c r="BA156" s="324" t="s">
        <v>140</v>
      </c>
      <c r="BB156" s="324" t="s">
        <v>140</v>
      </c>
      <c r="BC156" s="324" t="s">
        <v>140</v>
      </c>
      <c r="BD156" s="345" t="s">
        <v>242</v>
      </c>
      <c r="BE156" s="345" t="s">
        <v>242</v>
      </c>
      <c r="BF156" s="345" t="s">
        <v>242</v>
      </c>
      <c r="BG156" s="345" t="s">
        <v>488</v>
      </c>
      <c r="BH156" s="345" t="s">
        <v>488</v>
      </c>
      <c r="BI156" s="345" t="s">
        <v>488</v>
      </c>
      <c r="BJ156" s="324"/>
      <c r="BK156" s="330" t="s">
        <v>22</v>
      </c>
      <c r="BL156" s="330" t="s">
        <v>22</v>
      </c>
      <c r="BM156" s="330" t="s">
        <v>22</v>
      </c>
      <c r="BN156" s="330"/>
      <c r="BP156" s="98"/>
      <c r="BQ156" s="98"/>
      <c r="BR156" s="98"/>
      <c r="BS156" s="98"/>
      <c r="BT156" s="98"/>
      <c r="BV156" s="3"/>
    </row>
    <row r="157" spans="1:74" ht="31.2" customHeight="1" thickBot="1" x14ac:dyDescent="0.4">
      <c r="A157" s="417">
        <v>6</v>
      </c>
      <c r="B157" s="410" t="s">
        <v>431</v>
      </c>
      <c r="C157" s="371"/>
      <c r="D157" s="369">
        <v>1</v>
      </c>
      <c r="E157" s="369">
        <v>4</v>
      </c>
      <c r="F157" s="369"/>
      <c r="G157" s="360">
        <v>4</v>
      </c>
      <c r="H157" s="360"/>
      <c r="I157" s="360">
        <v>3</v>
      </c>
      <c r="J157" s="360">
        <v>3</v>
      </c>
      <c r="K157" s="360"/>
      <c r="L157" s="360"/>
      <c r="M157" s="360">
        <v>3</v>
      </c>
      <c r="N157" s="360"/>
      <c r="O157" s="360"/>
      <c r="P157" s="360"/>
      <c r="Q157" s="360">
        <v>3</v>
      </c>
      <c r="R157" s="369"/>
      <c r="S157" s="360"/>
      <c r="T157" s="369"/>
      <c r="U157" s="360">
        <v>2</v>
      </c>
      <c r="V157" s="360"/>
      <c r="W157" s="360"/>
      <c r="X157" s="361">
        <v>1</v>
      </c>
      <c r="Y157" s="369">
        <f t="shared" si="7"/>
        <v>1</v>
      </c>
      <c r="Z157" s="369">
        <f t="shared" si="8"/>
        <v>0</v>
      </c>
      <c r="AA157" s="369">
        <f t="shared" si="9"/>
        <v>1</v>
      </c>
      <c r="AF157" s="345" t="s">
        <v>140</v>
      </c>
      <c r="AG157" s="345" t="s">
        <v>140</v>
      </c>
      <c r="AH157" s="345" t="s">
        <v>140</v>
      </c>
      <c r="AI157" s="345" t="s">
        <v>140</v>
      </c>
      <c r="AJ157" s="345"/>
      <c r="AL157" s="324" t="s">
        <v>20</v>
      </c>
      <c r="AM157" s="324" t="s">
        <v>20</v>
      </c>
      <c r="AN157" s="324" t="s">
        <v>20</v>
      </c>
      <c r="AO157" s="324" t="s">
        <v>20</v>
      </c>
      <c r="AP157" s="324" t="s">
        <v>20</v>
      </c>
      <c r="AQ157" s="330" t="s">
        <v>244</v>
      </c>
      <c r="AR157" s="330" t="s">
        <v>244</v>
      </c>
      <c r="AS157" s="324" t="s">
        <v>14</v>
      </c>
      <c r="AT157" s="324" t="s">
        <v>14</v>
      </c>
      <c r="AU157" s="324" t="s">
        <v>14</v>
      </c>
      <c r="AV157" s="324" t="s">
        <v>14</v>
      </c>
      <c r="AW157" s="324" t="s">
        <v>14</v>
      </c>
      <c r="AX157" s="324"/>
      <c r="AY157" s="324"/>
      <c r="BC157" s="324"/>
      <c r="BD157" s="324" t="s">
        <v>236</v>
      </c>
      <c r="BE157" s="324" t="s">
        <v>236</v>
      </c>
      <c r="BF157" s="324" t="s">
        <v>236</v>
      </c>
      <c r="BG157" s="345" t="s">
        <v>242</v>
      </c>
      <c r="BH157" s="345" t="s">
        <v>242</v>
      </c>
      <c r="BI157" s="345" t="s">
        <v>242</v>
      </c>
      <c r="BJ157" s="324"/>
      <c r="BK157" s="330"/>
      <c r="BL157" s="324"/>
      <c r="BM157" s="330"/>
      <c r="BN157" s="330"/>
      <c r="BP157" s="98"/>
      <c r="BQ157" s="98"/>
      <c r="BR157" s="98"/>
      <c r="BS157" s="98"/>
      <c r="BT157" s="98"/>
      <c r="BV157" s="3"/>
    </row>
    <row r="158" spans="1:74" ht="31.2" customHeight="1" thickBot="1" x14ac:dyDescent="0.4">
      <c r="A158" s="417">
        <v>7</v>
      </c>
      <c r="B158" s="410" t="s">
        <v>432</v>
      </c>
      <c r="C158" s="371"/>
      <c r="D158" s="360">
        <v>1</v>
      </c>
      <c r="E158" s="360">
        <v>4</v>
      </c>
      <c r="F158" s="360"/>
      <c r="G158" s="360"/>
      <c r="H158" s="360">
        <v>6</v>
      </c>
      <c r="I158" s="362" t="s">
        <v>341</v>
      </c>
      <c r="J158" s="360">
        <v>3</v>
      </c>
      <c r="K158" s="360"/>
      <c r="L158" s="360"/>
      <c r="M158" s="360">
        <v>3</v>
      </c>
      <c r="N158" s="369">
        <v>3</v>
      </c>
      <c r="O158" s="360">
        <v>3</v>
      </c>
      <c r="P158" s="360"/>
      <c r="Q158" s="360"/>
      <c r="R158" s="369"/>
      <c r="S158" s="360"/>
      <c r="T158" s="360">
        <v>2</v>
      </c>
      <c r="U158" s="360"/>
      <c r="V158" s="360">
        <v>1</v>
      </c>
      <c r="W158" s="360"/>
      <c r="X158" s="361">
        <v>1</v>
      </c>
      <c r="Y158" s="369">
        <f t="shared" si="7"/>
        <v>1</v>
      </c>
      <c r="Z158" s="369">
        <f t="shared" si="8"/>
        <v>0</v>
      </c>
      <c r="AA158" s="369">
        <f t="shared" si="9"/>
        <v>1</v>
      </c>
      <c r="AF158" s="324" t="s">
        <v>20</v>
      </c>
      <c r="AG158" s="324" t="s">
        <v>20</v>
      </c>
      <c r="AH158" s="324" t="s">
        <v>20</v>
      </c>
      <c r="AI158" s="324" t="s">
        <v>20</v>
      </c>
      <c r="AJ158" s="324" t="s">
        <v>20</v>
      </c>
      <c r="AL158" s="324" t="s">
        <v>25</v>
      </c>
      <c r="AM158" s="324" t="s">
        <v>25</v>
      </c>
      <c r="AN158" s="324" t="s">
        <v>25</v>
      </c>
      <c r="AO158" s="324" t="s">
        <v>25</v>
      </c>
      <c r="AP158" s="324" t="s">
        <v>25</v>
      </c>
      <c r="AQ158" s="324" t="s">
        <v>25</v>
      </c>
      <c r="AR158" s="324" t="s">
        <v>25</v>
      </c>
      <c r="AS158" s="324" t="s">
        <v>140</v>
      </c>
      <c r="AT158" s="324" t="s">
        <v>140</v>
      </c>
      <c r="AU158" s="324" t="s">
        <v>140</v>
      </c>
      <c r="AV158" s="324" t="s">
        <v>140</v>
      </c>
      <c r="AX158" s="324" t="s">
        <v>232</v>
      </c>
      <c r="AY158" s="324" t="s">
        <v>232</v>
      </c>
      <c r="AZ158" s="3" t="s">
        <v>487</v>
      </c>
      <c r="BA158" s="3" t="s">
        <v>487</v>
      </c>
      <c r="BB158" s="3" t="s">
        <v>487</v>
      </c>
      <c r="BD158" s="324" t="s">
        <v>236</v>
      </c>
      <c r="BE158" s="324" t="s">
        <v>236</v>
      </c>
      <c r="BF158" s="324" t="s">
        <v>236</v>
      </c>
      <c r="BG158" s="345" t="s">
        <v>231</v>
      </c>
      <c r="BH158" s="345" t="s">
        <v>231</v>
      </c>
      <c r="BI158" s="345" t="s">
        <v>231</v>
      </c>
      <c r="BJ158" s="345" t="s">
        <v>231</v>
      </c>
      <c r="BK158" s="330" t="s">
        <v>22</v>
      </c>
      <c r="BL158" s="330" t="s">
        <v>22</v>
      </c>
      <c r="BM158" s="330" t="s">
        <v>22</v>
      </c>
      <c r="BN158" s="330"/>
      <c r="BP158" s="98"/>
      <c r="BQ158" s="98"/>
      <c r="BR158" s="98"/>
      <c r="BS158" s="98"/>
      <c r="BT158" s="98"/>
      <c r="BV158" s="3"/>
    </row>
    <row r="159" spans="1:74" ht="31.2" customHeight="1" thickBot="1" x14ac:dyDescent="0.4">
      <c r="A159" s="417">
        <v>8</v>
      </c>
      <c r="B159" s="410" t="s">
        <v>433</v>
      </c>
      <c r="C159" s="371"/>
      <c r="D159" s="369">
        <v>1</v>
      </c>
      <c r="E159" s="369"/>
      <c r="F159" s="369">
        <v>6</v>
      </c>
      <c r="G159" s="369">
        <v>4</v>
      </c>
      <c r="H159" s="360"/>
      <c r="I159" s="360">
        <v>3</v>
      </c>
      <c r="J159" s="369">
        <v>3</v>
      </c>
      <c r="K159" s="369"/>
      <c r="L159" s="360">
        <v>3</v>
      </c>
      <c r="M159" s="360">
        <v>3</v>
      </c>
      <c r="N159" s="360"/>
      <c r="O159" s="360">
        <v>3</v>
      </c>
      <c r="P159" s="360"/>
      <c r="Q159" s="360"/>
      <c r="R159" s="369"/>
      <c r="S159" s="360"/>
      <c r="T159" s="369">
        <v>2</v>
      </c>
      <c r="U159" s="360"/>
      <c r="V159" s="360">
        <v>1</v>
      </c>
      <c r="W159" s="360"/>
      <c r="X159" s="361">
        <v>1</v>
      </c>
      <c r="Y159" s="369">
        <f t="shared" si="7"/>
        <v>0</v>
      </c>
      <c r="Z159" s="369">
        <f t="shared" si="8"/>
        <v>0</v>
      </c>
      <c r="AA159" s="369">
        <f t="shared" si="9"/>
        <v>1</v>
      </c>
      <c r="AF159" s="345" t="s">
        <v>17</v>
      </c>
      <c r="AG159" s="345" t="s">
        <v>17</v>
      </c>
      <c r="AH159" s="345" t="s">
        <v>17</v>
      </c>
      <c r="AI159" s="345" t="s">
        <v>17</v>
      </c>
      <c r="AJ159" s="345" t="s">
        <v>17</v>
      </c>
      <c r="AK159" s="345" t="s">
        <v>17</v>
      </c>
      <c r="AL159" s="345" t="s">
        <v>14</v>
      </c>
      <c r="AM159" s="345" t="s">
        <v>14</v>
      </c>
      <c r="AN159" s="345" t="s">
        <v>14</v>
      </c>
      <c r="AO159" s="345" t="s">
        <v>14</v>
      </c>
      <c r="AP159" s="345" t="s">
        <v>14</v>
      </c>
      <c r="AQ159" s="330"/>
      <c r="AR159" s="324"/>
      <c r="AS159" s="324" t="s">
        <v>230</v>
      </c>
      <c r="AT159" s="324" t="s">
        <v>230</v>
      </c>
      <c r="AU159" s="324" t="s">
        <v>230</v>
      </c>
      <c r="AV159" s="324"/>
      <c r="AW159" s="324"/>
      <c r="AX159" s="324" t="s">
        <v>232</v>
      </c>
      <c r="AY159" s="324" t="s">
        <v>232</v>
      </c>
      <c r="AZ159" s="324" t="s">
        <v>140</v>
      </c>
      <c r="BA159" s="324" t="s">
        <v>140</v>
      </c>
      <c r="BB159" s="324" t="s">
        <v>140</v>
      </c>
      <c r="BC159" s="324" t="s">
        <v>140</v>
      </c>
      <c r="BD159" s="324" t="s">
        <v>236</v>
      </c>
      <c r="BE159" s="324" t="s">
        <v>236</v>
      </c>
      <c r="BF159" s="324" t="s">
        <v>236</v>
      </c>
      <c r="BG159" s="345" t="s">
        <v>231</v>
      </c>
      <c r="BH159" s="345" t="s">
        <v>231</v>
      </c>
      <c r="BI159" s="345" t="s">
        <v>231</v>
      </c>
      <c r="BJ159" s="345" t="s">
        <v>231</v>
      </c>
      <c r="BK159" s="330"/>
      <c r="BL159" s="324"/>
      <c r="BM159" s="330"/>
      <c r="BN159" s="330"/>
      <c r="BP159" s="98"/>
      <c r="BQ159" s="98"/>
      <c r="BR159" s="98"/>
      <c r="BS159" s="98"/>
      <c r="BT159" s="98"/>
      <c r="BV159" s="3"/>
    </row>
    <row r="160" spans="1:74" ht="31.2" customHeight="1" thickBot="1" x14ac:dyDescent="0.4">
      <c r="A160" s="417">
        <v>9</v>
      </c>
      <c r="B160" s="410" t="s">
        <v>434</v>
      </c>
      <c r="C160" s="371"/>
      <c r="D160" s="360">
        <v>1</v>
      </c>
      <c r="E160" s="360"/>
      <c r="F160" s="360">
        <v>6</v>
      </c>
      <c r="G160" s="360"/>
      <c r="H160" s="360">
        <v>6</v>
      </c>
      <c r="I160" s="360">
        <v>3</v>
      </c>
      <c r="J160" s="360">
        <v>3</v>
      </c>
      <c r="K160" s="360"/>
      <c r="L160" s="360">
        <v>3</v>
      </c>
      <c r="M160" s="360"/>
      <c r="N160" s="369">
        <v>3</v>
      </c>
      <c r="O160" s="360"/>
      <c r="P160" s="360"/>
      <c r="Q160" s="360">
        <v>3</v>
      </c>
      <c r="R160" s="369"/>
      <c r="S160" s="360">
        <v>2</v>
      </c>
      <c r="T160" s="360"/>
      <c r="U160" s="360"/>
      <c r="V160" s="360"/>
      <c r="W160" s="360"/>
      <c r="X160" s="361">
        <v>1</v>
      </c>
      <c r="Y160" s="369">
        <f t="shared" si="7"/>
        <v>0</v>
      </c>
      <c r="Z160" s="369">
        <f t="shared" si="8"/>
        <v>0</v>
      </c>
      <c r="AA160" s="369">
        <f t="shared" si="9"/>
        <v>1</v>
      </c>
      <c r="AF160" s="345" t="s">
        <v>17</v>
      </c>
      <c r="AG160" s="345" t="s">
        <v>17</v>
      </c>
      <c r="AH160" s="345" t="s">
        <v>17</v>
      </c>
      <c r="AI160" s="345" t="s">
        <v>17</v>
      </c>
      <c r="AJ160" s="345" t="s">
        <v>17</v>
      </c>
      <c r="AK160" s="345" t="s">
        <v>17</v>
      </c>
      <c r="AL160" s="324" t="s">
        <v>25</v>
      </c>
      <c r="AM160" s="324" t="s">
        <v>25</v>
      </c>
      <c r="AN160" s="324" t="s">
        <v>25</v>
      </c>
      <c r="AO160" s="324" t="s">
        <v>25</v>
      </c>
      <c r="AP160" s="324" t="s">
        <v>25</v>
      </c>
      <c r="AQ160" s="324" t="s">
        <v>25</v>
      </c>
      <c r="AR160" s="324" t="s">
        <v>25</v>
      </c>
      <c r="AS160" s="324" t="s">
        <v>230</v>
      </c>
      <c r="AT160" s="324" t="s">
        <v>230</v>
      </c>
      <c r="AU160" s="324" t="s">
        <v>230</v>
      </c>
      <c r="AV160" s="324"/>
      <c r="AW160" s="324"/>
      <c r="AX160" s="324" t="s">
        <v>31</v>
      </c>
      <c r="AY160" s="324" t="s">
        <v>31</v>
      </c>
      <c r="AZ160" s="324" t="s">
        <v>140</v>
      </c>
      <c r="BA160" s="324" t="s">
        <v>140</v>
      </c>
      <c r="BB160" s="324" t="s">
        <v>140</v>
      </c>
      <c r="BC160" s="324" t="s">
        <v>140</v>
      </c>
      <c r="BD160" s="345" t="s">
        <v>242</v>
      </c>
      <c r="BE160" s="345" t="s">
        <v>242</v>
      </c>
      <c r="BF160" s="345" t="s">
        <v>242</v>
      </c>
      <c r="BG160" s="345" t="s">
        <v>488</v>
      </c>
      <c r="BH160" s="345" t="s">
        <v>488</v>
      </c>
      <c r="BI160" s="345" t="s">
        <v>488</v>
      </c>
      <c r="BJ160" s="324"/>
      <c r="BK160" s="330" t="s">
        <v>22</v>
      </c>
      <c r="BL160" s="330" t="s">
        <v>22</v>
      </c>
      <c r="BM160" s="330" t="s">
        <v>22</v>
      </c>
      <c r="BN160" s="330"/>
      <c r="BP160" s="98"/>
      <c r="BQ160" s="98"/>
      <c r="BR160" s="98"/>
      <c r="BS160" s="98"/>
      <c r="BT160" s="98"/>
      <c r="BV160" s="3"/>
    </row>
    <row r="161" spans="1:74" ht="31.2" customHeight="1" thickBot="1" x14ac:dyDescent="0.4">
      <c r="A161" s="417">
        <v>10</v>
      </c>
      <c r="B161" s="410" t="s">
        <v>435</v>
      </c>
      <c r="C161" s="371"/>
      <c r="D161" s="369">
        <v>1</v>
      </c>
      <c r="E161" s="369">
        <v>4</v>
      </c>
      <c r="F161" s="369"/>
      <c r="G161" s="369">
        <v>4</v>
      </c>
      <c r="H161" s="360"/>
      <c r="I161" s="360">
        <v>3</v>
      </c>
      <c r="J161" s="369">
        <v>3</v>
      </c>
      <c r="K161" s="369"/>
      <c r="L161" s="360"/>
      <c r="M161" s="360">
        <v>3</v>
      </c>
      <c r="N161" s="360"/>
      <c r="O161" s="360"/>
      <c r="P161" s="360"/>
      <c r="Q161" s="360">
        <v>3</v>
      </c>
      <c r="R161" s="369"/>
      <c r="S161" s="360"/>
      <c r="T161" s="369">
        <v>2</v>
      </c>
      <c r="U161" s="360"/>
      <c r="V161" s="360"/>
      <c r="W161" s="360"/>
      <c r="X161" s="361">
        <v>1</v>
      </c>
      <c r="Y161" s="369">
        <f t="shared" si="7"/>
        <v>1</v>
      </c>
      <c r="Z161" s="369">
        <f t="shared" si="8"/>
        <v>0</v>
      </c>
      <c r="AA161" s="369">
        <f t="shared" si="9"/>
        <v>1</v>
      </c>
      <c r="AF161" s="345" t="s">
        <v>140</v>
      </c>
      <c r="AG161" s="345" t="s">
        <v>140</v>
      </c>
      <c r="AH161" s="345" t="s">
        <v>140</v>
      </c>
      <c r="AI161" s="345" t="s">
        <v>140</v>
      </c>
      <c r="AJ161" s="345"/>
      <c r="AL161" s="324" t="s">
        <v>20</v>
      </c>
      <c r="AM161" s="324" t="s">
        <v>20</v>
      </c>
      <c r="AN161" s="324" t="s">
        <v>20</v>
      </c>
      <c r="AO161" s="324" t="s">
        <v>20</v>
      </c>
      <c r="AP161" s="324" t="s">
        <v>20</v>
      </c>
      <c r="AQ161" s="330"/>
      <c r="AR161" s="324"/>
      <c r="AS161" s="324" t="s">
        <v>14</v>
      </c>
      <c r="AT161" s="324" t="s">
        <v>14</v>
      </c>
      <c r="AU161" s="324" t="s">
        <v>14</v>
      </c>
      <c r="AV161" s="324" t="s">
        <v>14</v>
      </c>
      <c r="AW161" s="324" t="s">
        <v>14</v>
      </c>
      <c r="AX161" s="324" t="s">
        <v>232</v>
      </c>
      <c r="AY161" s="324" t="s">
        <v>232</v>
      </c>
      <c r="BC161" s="324"/>
      <c r="BD161" s="324" t="s">
        <v>236</v>
      </c>
      <c r="BE161" s="324" t="s">
        <v>236</v>
      </c>
      <c r="BF161" s="324" t="s">
        <v>236</v>
      </c>
      <c r="BG161" s="345" t="s">
        <v>242</v>
      </c>
      <c r="BH161" s="345" t="s">
        <v>242</v>
      </c>
      <c r="BI161" s="345" t="s">
        <v>242</v>
      </c>
      <c r="BJ161" s="324"/>
      <c r="BK161" s="330"/>
      <c r="BL161" s="324"/>
      <c r="BM161" s="330"/>
      <c r="BN161" s="330"/>
      <c r="BP161" s="98"/>
      <c r="BQ161" s="98"/>
      <c r="BR161" s="98"/>
      <c r="BS161" s="98"/>
      <c r="BT161" s="98"/>
      <c r="BV161" s="3"/>
    </row>
    <row r="162" spans="1:74" ht="31.2" customHeight="1" thickBot="1" x14ac:dyDescent="0.4">
      <c r="A162" s="417">
        <v>11</v>
      </c>
      <c r="B162" s="410" t="s">
        <v>436</v>
      </c>
      <c r="C162" s="360"/>
      <c r="D162" s="360">
        <v>1</v>
      </c>
      <c r="E162" s="360"/>
      <c r="F162" s="360">
        <v>6</v>
      </c>
      <c r="G162" s="360"/>
      <c r="H162" s="360">
        <v>6</v>
      </c>
      <c r="I162" s="360">
        <v>3</v>
      </c>
      <c r="J162" s="360">
        <v>3</v>
      </c>
      <c r="K162" s="360"/>
      <c r="L162" s="360">
        <v>3</v>
      </c>
      <c r="M162" s="360"/>
      <c r="N162" s="360"/>
      <c r="O162" s="360">
        <v>3</v>
      </c>
      <c r="P162" s="360"/>
      <c r="Q162" s="360">
        <v>3</v>
      </c>
      <c r="R162" s="360"/>
      <c r="S162" s="360">
        <v>2</v>
      </c>
      <c r="T162" s="360"/>
      <c r="U162" s="360"/>
      <c r="V162" s="360">
        <v>1</v>
      </c>
      <c r="W162" s="360"/>
      <c r="X162" s="361">
        <v>1</v>
      </c>
      <c r="Y162" s="369">
        <f t="shared" si="7"/>
        <v>0</v>
      </c>
      <c r="Z162" s="369">
        <f t="shared" si="8"/>
        <v>0</v>
      </c>
      <c r="AA162" s="369">
        <f t="shared" si="9"/>
        <v>1</v>
      </c>
      <c r="AF162" s="345" t="s">
        <v>17</v>
      </c>
      <c r="AG162" s="345" t="s">
        <v>17</v>
      </c>
      <c r="AH162" s="345" t="s">
        <v>17</v>
      </c>
      <c r="AI162" s="345" t="s">
        <v>17</v>
      </c>
      <c r="AJ162" s="345" t="s">
        <v>17</v>
      </c>
      <c r="AK162" s="345" t="s">
        <v>17</v>
      </c>
      <c r="AL162" s="324" t="s">
        <v>25</v>
      </c>
      <c r="AM162" s="324" t="s">
        <v>25</v>
      </c>
      <c r="AN162" s="324" t="s">
        <v>25</v>
      </c>
      <c r="AO162" s="324" t="s">
        <v>25</v>
      </c>
      <c r="AP162" s="324" t="s">
        <v>25</v>
      </c>
      <c r="AQ162" s="324" t="s">
        <v>25</v>
      </c>
      <c r="AR162" s="324" t="s">
        <v>25</v>
      </c>
      <c r="AS162" s="324" t="s">
        <v>230</v>
      </c>
      <c r="AT162" s="324" t="s">
        <v>230</v>
      </c>
      <c r="AU162" s="324" t="s">
        <v>230</v>
      </c>
      <c r="AV162" s="324"/>
      <c r="AW162" s="324"/>
      <c r="AX162" s="324" t="s">
        <v>31</v>
      </c>
      <c r="AY162" s="324" t="s">
        <v>31</v>
      </c>
      <c r="AZ162" s="324" t="s">
        <v>140</v>
      </c>
      <c r="BA162" s="324" t="s">
        <v>140</v>
      </c>
      <c r="BB162" s="324" t="s">
        <v>140</v>
      </c>
      <c r="BC162" s="324" t="s">
        <v>140</v>
      </c>
      <c r="BD162" s="345" t="s">
        <v>242</v>
      </c>
      <c r="BE162" s="345" t="s">
        <v>242</v>
      </c>
      <c r="BF162" s="345" t="s">
        <v>242</v>
      </c>
      <c r="BG162" s="345" t="s">
        <v>231</v>
      </c>
      <c r="BH162" s="345" t="s">
        <v>231</v>
      </c>
      <c r="BI162" s="345" t="s">
        <v>231</v>
      </c>
      <c r="BJ162" s="345" t="s">
        <v>231</v>
      </c>
      <c r="BK162" s="330"/>
      <c r="BL162" s="324"/>
      <c r="BM162" s="330"/>
      <c r="BN162" s="330"/>
      <c r="BP162" s="98"/>
      <c r="BQ162" s="98"/>
      <c r="BR162" s="98"/>
      <c r="BS162" s="98"/>
      <c r="BT162" s="98"/>
      <c r="BV162" s="3"/>
    </row>
    <row r="163" spans="1:74" ht="31.2" customHeight="1" thickBot="1" x14ac:dyDescent="0.4">
      <c r="A163" s="417">
        <v>12</v>
      </c>
      <c r="B163" s="410" t="s">
        <v>437</v>
      </c>
      <c r="C163" s="371"/>
      <c r="D163" s="369">
        <v>1</v>
      </c>
      <c r="E163" s="369">
        <v>4</v>
      </c>
      <c r="F163" s="369"/>
      <c r="G163" s="369">
        <v>4</v>
      </c>
      <c r="H163" s="369"/>
      <c r="I163" s="362" t="s">
        <v>341</v>
      </c>
      <c r="J163" s="369">
        <v>3</v>
      </c>
      <c r="K163" s="369"/>
      <c r="L163" s="369">
        <v>3</v>
      </c>
      <c r="M163" s="369"/>
      <c r="N163" s="369">
        <v>3</v>
      </c>
      <c r="O163" s="369">
        <v>3</v>
      </c>
      <c r="P163" s="369"/>
      <c r="Q163" s="369"/>
      <c r="R163" s="369"/>
      <c r="S163" s="369"/>
      <c r="T163" s="369"/>
      <c r="U163" s="369">
        <v>2</v>
      </c>
      <c r="V163" s="369">
        <v>1</v>
      </c>
      <c r="W163" s="369"/>
      <c r="X163" s="361">
        <v>1</v>
      </c>
      <c r="Y163" s="369">
        <f t="shared" si="7"/>
        <v>1</v>
      </c>
      <c r="Z163" s="369">
        <f t="shared" si="8"/>
        <v>0</v>
      </c>
      <c r="AA163" s="369">
        <f t="shared" si="9"/>
        <v>1</v>
      </c>
      <c r="AF163" s="345" t="s">
        <v>140</v>
      </c>
      <c r="AG163" s="345" t="s">
        <v>140</v>
      </c>
      <c r="AH163" s="345" t="s">
        <v>140</v>
      </c>
      <c r="AI163" s="345" t="s">
        <v>140</v>
      </c>
      <c r="AJ163" s="345"/>
      <c r="AL163" s="324" t="s">
        <v>20</v>
      </c>
      <c r="AM163" s="324" t="s">
        <v>20</v>
      </c>
      <c r="AN163" s="324" t="s">
        <v>20</v>
      </c>
      <c r="AO163" s="324" t="s">
        <v>20</v>
      </c>
      <c r="AP163" s="324" t="s">
        <v>20</v>
      </c>
      <c r="AQ163" s="330" t="s">
        <v>244</v>
      </c>
      <c r="AR163" s="330" t="s">
        <v>244</v>
      </c>
      <c r="AS163" s="324" t="s">
        <v>14</v>
      </c>
      <c r="AT163" s="324" t="s">
        <v>14</v>
      </c>
      <c r="AU163" s="324" t="s">
        <v>14</v>
      </c>
      <c r="AV163" s="324" t="s">
        <v>14</v>
      </c>
      <c r="AW163" s="324" t="s">
        <v>14</v>
      </c>
      <c r="AX163" s="324"/>
      <c r="AY163" s="324"/>
      <c r="AZ163" s="324" t="s">
        <v>230</v>
      </c>
      <c r="BA163" s="3" t="s">
        <v>230</v>
      </c>
      <c r="BB163" s="324" t="s">
        <v>230</v>
      </c>
      <c r="BC163" s="324"/>
      <c r="BD163" s="324"/>
      <c r="BE163" s="324"/>
      <c r="BF163" s="324"/>
      <c r="BG163" s="345" t="s">
        <v>231</v>
      </c>
      <c r="BH163" s="345" t="s">
        <v>231</v>
      </c>
      <c r="BI163" s="345" t="s">
        <v>231</v>
      </c>
      <c r="BJ163" s="345" t="s">
        <v>231</v>
      </c>
      <c r="BK163" s="330" t="s">
        <v>22</v>
      </c>
      <c r="BL163" s="330" t="s">
        <v>22</v>
      </c>
      <c r="BM163" s="330" t="s">
        <v>22</v>
      </c>
      <c r="BN163" s="330"/>
      <c r="BP163" s="98"/>
      <c r="BQ163" s="98"/>
      <c r="BR163" s="98"/>
      <c r="BS163" s="98"/>
      <c r="BT163" s="98"/>
      <c r="BV163" s="3"/>
    </row>
    <row r="164" spans="1:74" ht="31.2" customHeight="1" thickBot="1" x14ac:dyDescent="0.4">
      <c r="A164" s="417">
        <v>13</v>
      </c>
      <c r="B164" s="410" t="s">
        <v>438</v>
      </c>
      <c r="C164" s="371"/>
      <c r="D164" s="369">
        <v>1</v>
      </c>
      <c r="E164" s="369">
        <v>4</v>
      </c>
      <c r="F164" s="369"/>
      <c r="G164" s="360">
        <v>4</v>
      </c>
      <c r="H164" s="360"/>
      <c r="I164" s="362" t="s">
        <v>341</v>
      </c>
      <c r="J164" s="360">
        <v>3</v>
      </c>
      <c r="K164" s="360"/>
      <c r="L164" s="360">
        <v>3</v>
      </c>
      <c r="M164" s="360"/>
      <c r="N164" s="360"/>
      <c r="O164" s="360">
        <v>3</v>
      </c>
      <c r="P164" s="360"/>
      <c r="Q164" s="360"/>
      <c r="R164" s="369"/>
      <c r="S164" s="360"/>
      <c r="T164" s="360">
        <v>2</v>
      </c>
      <c r="U164" s="360">
        <v>2</v>
      </c>
      <c r="V164" s="360">
        <v>1</v>
      </c>
      <c r="W164" s="360"/>
      <c r="X164" s="361">
        <v>1</v>
      </c>
      <c r="Y164" s="369">
        <f t="shared" si="7"/>
        <v>1</v>
      </c>
      <c r="Z164" s="369">
        <f t="shared" si="8"/>
        <v>0</v>
      </c>
      <c r="AA164" s="369">
        <f t="shared" si="9"/>
        <v>1</v>
      </c>
      <c r="AF164" s="345" t="s">
        <v>140</v>
      </c>
      <c r="AG164" s="345" t="s">
        <v>140</v>
      </c>
      <c r="AH164" s="345" t="s">
        <v>140</v>
      </c>
      <c r="AI164" s="345" t="s">
        <v>140</v>
      </c>
      <c r="AJ164" s="345"/>
      <c r="AL164" s="324" t="s">
        <v>20</v>
      </c>
      <c r="AM164" s="324" t="s">
        <v>20</v>
      </c>
      <c r="AN164" s="324" t="s">
        <v>20</v>
      </c>
      <c r="AO164" s="324" t="s">
        <v>20</v>
      </c>
      <c r="AP164" s="324" t="s">
        <v>20</v>
      </c>
      <c r="AQ164" s="330" t="s">
        <v>244</v>
      </c>
      <c r="AR164" s="330" t="s">
        <v>244</v>
      </c>
      <c r="AS164" s="324" t="s">
        <v>14</v>
      </c>
      <c r="AT164" s="324" t="s">
        <v>14</v>
      </c>
      <c r="AU164" s="324" t="s">
        <v>14</v>
      </c>
      <c r="AV164" s="324" t="s">
        <v>14</v>
      </c>
      <c r="AW164" s="324" t="s">
        <v>14</v>
      </c>
      <c r="AX164" s="324" t="s">
        <v>232</v>
      </c>
      <c r="AY164" s="324" t="s">
        <v>232</v>
      </c>
      <c r="AZ164" s="324" t="s">
        <v>230</v>
      </c>
      <c r="BA164" s="3" t="s">
        <v>230</v>
      </c>
      <c r="BB164" s="324" t="s">
        <v>230</v>
      </c>
      <c r="BC164" s="324"/>
      <c r="BD164" s="324"/>
      <c r="BE164" s="324"/>
      <c r="BF164" s="324"/>
      <c r="BG164" s="345" t="s">
        <v>231</v>
      </c>
      <c r="BH164" s="345" t="s">
        <v>231</v>
      </c>
      <c r="BI164" s="345" t="s">
        <v>231</v>
      </c>
      <c r="BJ164" s="345" t="s">
        <v>231</v>
      </c>
      <c r="BK164" s="3" t="s">
        <v>487</v>
      </c>
      <c r="BL164" s="3" t="s">
        <v>487</v>
      </c>
      <c r="BM164" s="3" t="s">
        <v>487</v>
      </c>
      <c r="BN164" s="330"/>
      <c r="BP164" s="98"/>
      <c r="BQ164" s="98"/>
      <c r="BR164" s="98"/>
      <c r="BS164" s="98"/>
      <c r="BT164" s="98"/>
      <c r="BV164" s="3"/>
    </row>
    <row r="165" spans="1:74" ht="31.2" customHeight="1" thickBot="1" x14ac:dyDescent="0.4">
      <c r="A165" s="417">
        <v>14</v>
      </c>
      <c r="B165" s="410" t="s">
        <v>439</v>
      </c>
      <c r="C165" s="371"/>
      <c r="D165" s="369">
        <v>1</v>
      </c>
      <c r="E165" s="369">
        <v>4</v>
      </c>
      <c r="F165" s="369"/>
      <c r="G165" s="360">
        <v>4</v>
      </c>
      <c r="H165" s="360"/>
      <c r="I165" s="362" t="s">
        <v>341</v>
      </c>
      <c r="J165" s="360">
        <v>3</v>
      </c>
      <c r="K165" s="360"/>
      <c r="L165" s="360">
        <v>3</v>
      </c>
      <c r="M165" s="360"/>
      <c r="N165" s="369"/>
      <c r="O165" s="360">
        <v>3</v>
      </c>
      <c r="P165" s="360"/>
      <c r="Q165" s="360"/>
      <c r="R165" s="372"/>
      <c r="S165" s="360"/>
      <c r="T165" s="369"/>
      <c r="U165" s="360">
        <v>2</v>
      </c>
      <c r="V165" s="360">
        <v>1</v>
      </c>
      <c r="W165" s="360"/>
      <c r="X165" s="361">
        <v>1</v>
      </c>
      <c r="Y165" s="369">
        <f t="shared" si="7"/>
        <v>1</v>
      </c>
      <c r="Z165" s="369">
        <f t="shared" si="8"/>
        <v>0</v>
      </c>
      <c r="AA165" s="369">
        <f t="shared" si="9"/>
        <v>1</v>
      </c>
      <c r="AF165" s="330" t="s">
        <v>20</v>
      </c>
      <c r="AG165" s="330" t="s">
        <v>20</v>
      </c>
      <c r="AH165" s="330" t="s">
        <v>20</v>
      </c>
      <c r="AI165" s="330" t="s">
        <v>20</v>
      </c>
      <c r="AJ165" s="330" t="s">
        <v>20</v>
      </c>
      <c r="AL165" s="345" t="s">
        <v>14</v>
      </c>
      <c r="AM165" s="345" t="s">
        <v>14</v>
      </c>
      <c r="AN165" s="345" t="s">
        <v>14</v>
      </c>
      <c r="AO165" s="345" t="s">
        <v>14</v>
      </c>
      <c r="AP165" s="345" t="s">
        <v>14</v>
      </c>
      <c r="AQ165" s="330" t="s">
        <v>244</v>
      </c>
      <c r="AR165" s="330" t="s">
        <v>244</v>
      </c>
      <c r="AS165" s="324" t="s">
        <v>230</v>
      </c>
      <c r="AT165" s="324" t="s">
        <v>230</v>
      </c>
      <c r="AU165" s="324" t="s">
        <v>230</v>
      </c>
      <c r="AV165" s="324"/>
      <c r="AW165" s="324"/>
      <c r="AX165" s="324"/>
      <c r="AY165" s="324"/>
      <c r="AZ165" s="324" t="s">
        <v>140</v>
      </c>
      <c r="BA165" s="324" t="s">
        <v>140</v>
      </c>
      <c r="BB165" s="324" t="s">
        <v>140</v>
      </c>
      <c r="BC165" s="324" t="s">
        <v>140</v>
      </c>
      <c r="BD165" s="324"/>
      <c r="BE165" s="324"/>
      <c r="BF165" s="324"/>
      <c r="BG165" s="345" t="s">
        <v>231</v>
      </c>
      <c r="BH165" s="345" t="s">
        <v>231</v>
      </c>
      <c r="BI165" s="345" t="s">
        <v>231</v>
      </c>
      <c r="BJ165" s="345" t="s">
        <v>231</v>
      </c>
      <c r="BK165" s="3" t="s">
        <v>487</v>
      </c>
      <c r="BL165" s="3" t="s">
        <v>487</v>
      </c>
      <c r="BM165" s="3" t="s">
        <v>487</v>
      </c>
      <c r="BN165" s="330"/>
      <c r="BP165" s="98"/>
      <c r="BQ165" s="98"/>
      <c r="BR165" s="98"/>
      <c r="BS165" s="98"/>
      <c r="BT165" s="98"/>
      <c r="BV165" s="3"/>
    </row>
    <row r="166" spans="1:74" ht="31.2" customHeight="1" thickBot="1" x14ac:dyDescent="0.4">
      <c r="A166" s="417">
        <v>15</v>
      </c>
      <c r="B166" s="410" t="s">
        <v>440</v>
      </c>
      <c r="C166" s="371"/>
      <c r="D166" s="369">
        <v>1</v>
      </c>
      <c r="E166" s="369"/>
      <c r="F166" s="369">
        <v>6</v>
      </c>
      <c r="G166" s="360"/>
      <c r="H166" s="360">
        <v>6</v>
      </c>
      <c r="I166" s="360">
        <v>3</v>
      </c>
      <c r="J166" s="369">
        <v>3</v>
      </c>
      <c r="K166" s="369"/>
      <c r="L166" s="360"/>
      <c r="M166" s="360">
        <v>3</v>
      </c>
      <c r="N166" s="360"/>
      <c r="O166" s="360"/>
      <c r="P166" s="360">
        <v>3</v>
      </c>
      <c r="Q166" s="360">
        <v>3</v>
      </c>
      <c r="R166" s="360"/>
      <c r="S166" s="360">
        <v>2</v>
      </c>
      <c r="T166" s="360"/>
      <c r="U166" s="360"/>
      <c r="V166" s="360"/>
      <c r="W166" s="360"/>
      <c r="X166" s="361">
        <v>1</v>
      </c>
      <c r="Y166" s="369">
        <v>1</v>
      </c>
      <c r="Z166" s="369">
        <f t="shared" si="8"/>
        <v>0</v>
      </c>
      <c r="AA166" s="369">
        <f t="shared" si="9"/>
        <v>1</v>
      </c>
      <c r="AF166" s="345" t="s">
        <v>17</v>
      </c>
      <c r="AG166" s="345" t="s">
        <v>17</v>
      </c>
      <c r="AH166" s="345" t="s">
        <v>17</v>
      </c>
      <c r="AI166" s="345" t="s">
        <v>17</v>
      </c>
      <c r="AJ166" s="345" t="s">
        <v>17</v>
      </c>
      <c r="AK166" s="345" t="s">
        <v>17</v>
      </c>
      <c r="AL166" s="324" t="s">
        <v>25</v>
      </c>
      <c r="AM166" s="324" t="s">
        <v>25</v>
      </c>
      <c r="AN166" s="324" t="s">
        <v>25</v>
      </c>
      <c r="AO166" s="324" t="s">
        <v>25</v>
      </c>
      <c r="AP166" s="324" t="s">
        <v>25</v>
      </c>
      <c r="AQ166" s="324" t="s">
        <v>25</v>
      </c>
      <c r="AR166" s="324" t="s">
        <v>25</v>
      </c>
      <c r="AS166" s="324" t="s">
        <v>140</v>
      </c>
      <c r="AT166" s="324" t="s">
        <v>140</v>
      </c>
      <c r="AU166" s="324" t="s">
        <v>140</v>
      </c>
      <c r="AV166" s="324" t="s">
        <v>140</v>
      </c>
      <c r="AX166" s="324" t="s">
        <v>31</v>
      </c>
      <c r="AY166" s="324" t="s">
        <v>31</v>
      </c>
      <c r="AZ166" s="324" t="s">
        <v>236</v>
      </c>
      <c r="BA166" s="324" t="s">
        <v>236</v>
      </c>
      <c r="BB166" s="324" t="s">
        <v>236</v>
      </c>
      <c r="BC166" s="324"/>
      <c r="BD166" s="324" t="s">
        <v>237</v>
      </c>
      <c r="BE166" s="324" t="s">
        <v>237</v>
      </c>
      <c r="BF166" s="324" t="s">
        <v>237</v>
      </c>
      <c r="BG166" s="345" t="s">
        <v>488</v>
      </c>
      <c r="BH166" s="345" t="s">
        <v>488</v>
      </c>
      <c r="BI166" s="345" t="s">
        <v>488</v>
      </c>
      <c r="BJ166" s="324"/>
      <c r="BK166" s="330"/>
      <c r="BL166" s="324"/>
      <c r="BM166" s="330"/>
      <c r="BN166" s="330"/>
      <c r="BP166" s="98"/>
      <c r="BQ166" s="98"/>
      <c r="BR166" s="98"/>
      <c r="BS166" s="98"/>
      <c r="BT166" s="98"/>
      <c r="BV166" s="3"/>
    </row>
    <row r="167" spans="1:74" ht="31.2" customHeight="1" thickBot="1" x14ac:dyDescent="0.4">
      <c r="A167" s="417">
        <v>16</v>
      </c>
      <c r="B167" s="410" t="s">
        <v>441</v>
      </c>
      <c r="C167" s="371"/>
      <c r="D167" s="360">
        <v>1</v>
      </c>
      <c r="E167" s="360">
        <v>4</v>
      </c>
      <c r="F167" s="360"/>
      <c r="G167" s="360">
        <v>4</v>
      </c>
      <c r="H167" s="360"/>
      <c r="I167" s="362" t="s">
        <v>341</v>
      </c>
      <c r="J167" s="369">
        <v>3</v>
      </c>
      <c r="K167" s="369"/>
      <c r="L167" s="360"/>
      <c r="M167" s="360">
        <v>3</v>
      </c>
      <c r="N167" s="369"/>
      <c r="O167" s="360">
        <v>3</v>
      </c>
      <c r="P167" s="360"/>
      <c r="Q167" s="360"/>
      <c r="R167" s="369"/>
      <c r="S167" s="360">
        <v>2</v>
      </c>
      <c r="T167" s="360"/>
      <c r="U167" s="360"/>
      <c r="V167" s="360">
        <v>1</v>
      </c>
      <c r="W167" s="360"/>
      <c r="X167" s="361">
        <v>1</v>
      </c>
      <c r="Y167" s="369">
        <f t="shared" ref="Y167:Y206" si="10">IF(E167&gt;0,1,0)</f>
        <v>1</v>
      </c>
      <c r="Z167" s="369">
        <f t="shared" si="8"/>
        <v>0</v>
      </c>
      <c r="AA167" s="369">
        <f t="shared" si="9"/>
        <v>1</v>
      </c>
      <c r="AF167" s="330" t="s">
        <v>20</v>
      </c>
      <c r="AG167" s="330" t="s">
        <v>20</v>
      </c>
      <c r="AH167" s="330" t="s">
        <v>20</v>
      </c>
      <c r="AI167" s="330" t="s">
        <v>20</v>
      </c>
      <c r="AJ167" s="330" t="s">
        <v>20</v>
      </c>
      <c r="AL167" s="345" t="s">
        <v>14</v>
      </c>
      <c r="AM167" s="345" t="s">
        <v>14</v>
      </c>
      <c r="AN167" s="345" t="s">
        <v>14</v>
      </c>
      <c r="AO167" s="345" t="s">
        <v>14</v>
      </c>
      <c r="AP167" s="345" t="s">
        <v>14</v>
      </c>
      <c r="AQ167" s="330"/>
      <c r="AR167" s="324"/>
      <c r="AS167" s="324" t="s">
        <v>140</v>
      </c>
      <c r="AT167" s="324" t="s">
        <v>140</v>
      </c>
      <c r="AU167" s="324" t="s">
        <v>140</v>
      </c>
      <c r="AV167" s="324" t="s">
        <v>140</v>
      </c>
      <c r="AW167" s="324"/>
      <c r="AX167" s="324" t="s">
        <v>31</v>
      </c>
      <c r="AY167" s="324" t="s">
        <v>31</v>
      </c>
      <c r="AZ167" s="324" t="s">
        <v>236</v>
      </c>
      <c r="BA167" s="324" t="s">
        <v>236</v>
      </c>
      <c r="BB167" s="324" t="s">
        <v>236</v>
      </c>
      <c r="BC167" s="324"/>
      <c r="BD167" s="324"/>
      <c r="BE167" s="324"/>
      <c r="BF167" s="324"/>
      <c r="BG167" s="345" t="s">
        <v>231</v>
      </c>
      <c r="BH167" s="345" t="s">
        <v>231</v>
      </c>
      <c r="BI167" s="345" t="s">
        <v>231</v>
      </c>
      <c r="BJ167" s="345" t="s">
        <v>231</v>
      </c>
      <c r="BK167" s="3" t="s">
        <v>487</v>
      </c>
      <c r="BL167" s="3" t="s">
        <v>487</v>
      </c>
      <c r="BM167" s="3" t="s">
        <v>487</v>
      </c>
      <c r="BN167" s="330"/>
      <c r="BP167" s="98"/>
      <c r="BQ167" s="98"/>
      <c r="BR167" s="98"/>
      <c r="BS167" s="98"/>
      <c r="BT167" s="98"/>
      <c r="BV167" s="3"/>
    </row>
    <row r="168" spans="1:74" ht="31.2" customHeight="1" thickBot="1" x14ac:dyDescent="0.4">
      <c r="A168" s="417">
        <v>17</v>
      </c>
      <c r="B168" s="410" t="s">
        <v>442</v>
      </c>
      <c r="C168" s="371"/>
      <c r="D168" s="369">
        <v>1</v>
      </c>
      <c r="E168" s="369">
        <v>4</v>
      </c>
      <c r="F168" s="369"/>
      <c r="G168" s="369">
        <v>4</v>
      </c>
      <c r="H168" s="370"/>
      <c r="I168" s="362" t="s">
        <v>341</v>
      </c>
      <c r="J168" s="369">
        <v>3</v>
      </c>
      <c r="K168" s="369"/>
      <c r="L168" s="360">
        <v>3</v>
      </c>
      <c r="M168" s="360"/>
      <c r="N168" s="360"/>
      <c r="O168" s="360">
        <v>3</v>
      </c>
      <c r="P168" s="360"/>
      <c r="Q168" s="360"/>
      <c r="R168" s="419">
        <v>3</v>
      </c>
      <c r="S168" s="360"/>
      <c r="T168" s="369"/>
      <c r="U168" s="360">
        <v>2</v>
      </c>
      <c r="V168" s="360">
        <v>1</v>
      </c>
      <c r="W168" s="360"/>
      <c r="X168" s="361">
        <v>1</v>
      </c>
      <c r="Y168" s="369">
        <f t="shared" si="10"/>
        <v>1</v>
      </c>
      <c r="Z168" s="369">
        <f t="shared" si="8"/>
        <v>1</v>
      </c>
      <c r="AA168" s="369">
        <f t="shared" si="9"/>
        <v>1</v>
      </c>
      <c r="AF168" s="330" t="s">
        <v>20</v>
      </c>
      <c r="AG168" s="330" t="s">
        <v>20</v>
      </c>
      <c r="AH168" s="330" t="s">
        <v>20</v>
      </c>
      <c r="AI168" s="330" t="s">
        <v>20</v>
      </c>
      <c r="AJ168" s="330" t="s">
        <v>20</v>
      </c>
      <c r="AL168" s="345" t="s">
        <v>14</v>
      </c>
      <c r="AM168" s="345" t="s">
        <v>14</v>
      </c>
      <c r="AN168" s="345" t="s">
        <v>14</v>
      </c>
      <c r="AO168" s="345" t="s">
        <v>14</v>
      </c>
      <c r="AP168" s="345" t="s">
        <v>14</v>
      </c>
      <c r="AQ168" s="330" t="s">
        <v>244</v>
      </c>
      <c r="AR168" s="330" t="s">
        <v>244</v>
      </c>
      <c r="AS168" s="324" t="s">
        <v>140</v>
      </c>
      <c r="AT168" s="324" t="s">
        <v>140</v>
      </c>
      <c r="AU168" s="324" t="s">
        <v>140</v>
      </c>
      <c r="AV168" s="324" t="s">
        <v>140</v>
      </c>
      <c r="AW168" s="324"/>
      <c r="AX168" s="324"/>
      <c r="AY168" s="324"/>
      <c r="AZ168" s="324" t="s">
        <v>230</v>
      </c>
      <c r="BA168" s="324" t="s">
        <v>230</v>
      </c>
      <c r="BB168" s="324" t="s">
        <v>230</v>
      </c>
      <c r="BC168" s="324" t="s">
        <v>228</v>
      </c>
      <c r="BD168" s="324" t="s">
        <v>228</v>
      </c>
      <c r="BE168" s="324" t="s">
        <v>228</v>
      </c>
      <c r="BF168" s="324" t="s">
        <v>228</v>
      </c>
      <c r="BG168" s="345" t="s">
        <v>231</v>
      </c>
      <c r="BH168" s="345" t="s">
        <v>231</v>
      </c>
      <c r="BI168" s="345" t="s">
        <v>231</v>
      </c>
      <c r="BJ168" s="345" t="s">
        <v>231</v>
      </c>
      <c r="BK168" s="3" t="s">
        <v>487</v>
      </c>
      <c r="BL168" s="3" t="s">
        <v>487</v>
      </c>
      <c r="BM168" s="3" t="s">
        <v>487</v>
      </c>
      <c r="BN168" s="330"/>
      <c r="BP168" s="98"/>
      <c r="BQ168" s="98"/>
      <c r="BR168" s="98"/>
      <c r="BS168" s="98"/>
      <c r="BT168" s="98"/>
      <c r="BV168" s="3"/>
    </row>
    <row r="169" spans="1:74" ht="31.2" customHeight="1" thickBot="1" x14ac:dyDescent="0.4">
      <c r="A169" s="417">
        <v>18</v>
      </c>
      <c r="B169" s="410" t="s">
        <v>443</v>
      </c>
      <c r="C169" s="371"/>
      <c r="D169" s="369">
        <v>1</v>
      </c>
      <c r="E169" s="369"/>
      <c r="F169" s="369">
        <v>6</v>
      </c>
      <c r="G169" s="360"/>
      <c r="H169" s="360">
        <v>6</v>
      </c>
      <c r="I169" s="360">
        <v>3</v>
      </c>
      <c r="J169" s="360">
        <v>3</v>
      </c>
      <c r="K169" s="360"/>
      <c r="L169" s="360">
        <v>3</v>
      </c>
      <c r="M169" s="360">
        <v>3</v>
      </c>
      <c r="N169" s="360"/>
      <c r="O169" s="360">
        <v>3</v>
      </c>
      <c r="P169" s="360"/>
      <c r="Q169" s="360"/>
      <c r="R169" s="369"/>
      <c r="S169" s="360"/>
      <c r="T169" s="360"/>
      <c r="U169" s="360" t="s">
        <v>418</v>
      </c>
      <c r="V169" s="360">
        <v>1</v>
      </c>
      <c r="W169" s="360"/>
      <c r="X169" s="361">
        <v>1</v>
      </c>
      <c r="Y169" s="369">
        <f t="shared" si="10"/>
        <v>0</v>
      </c>
      <c r="Z169" s="369">
        <f t="shared" si="8"/>
        <v>0</v>
      </c>
      <c r="AA169" s="369">
        <f t="shared" si="9"/>
        <v>1</v>
      </c>
      <c r="AF169" s="345" t="s">
        <v>140</v>
      </c>
      <c r="AG169" s="345" t="s">
        <v>140</v>
      </c>
      <c r="AH169" s="345" t="s">
        <v>140</v>
      </c>
      <c r="AI169" s="345" t="s">
        <v>140</v>
      </c>
      <c r="AJ169" s="324"/>
      <c r="AK169" s="3" t="s">
        <v>486</v>
      </c>
      <c r="AL169" s="345" t="s">
        <v>17</v>
      </c>
      <c r="AM169" s="345" t="s">
        <v>17</v>
      </c>
      <c r="AN169" s="345" t="s">
        <v>17</v>
      </c>
      <c r="AO169" s="345" t="s">
        <v>17</v>
      </c>
      <c r="AP169" s="345" t="s">
        <v>17</v>
      </c>
      <c r="AQ169" s="345" t="s">
        <v>17</v>
      </c>
      <c r="AR169" s="3" t="s">
        <v>486</v>
      </c>
      <c r="AS169" s="324" t="s">
        <v>25</v>
      </c>
      <c r="AT169" s="324" t="s">
        <v>25</v>
      </c>
      <c r="AU169" s="324" t="s">
        <v>25</v>
      </c>
      <c r="AV169" s="324" t="s">
        <v>25</v>
      </c>
      <c r="AW169" s="324" t="s">
        <v>25</v>
      </c>
      <c r="AX169" s="324" t="s">
        <v>25</v>
      </c>
      <c r="AY169" s="324" t="s">
        <v>25</v>
      </c>
      <c r="AZ169" s="324" t="s">
        <v>230</v>
      </c>
      <c r="BA169" s="3" t="s">
        <v>230</v>
      </c>
      <c r="BB169" s="324" t="s">
        <v>230</v>
      </c>
      <c r="BC169" s="324"/>
      <c r="BD169" s="324"/>
      <c r="BE169" s="324"/>
      <c r="BF169" s="3"/>
      <c r="BG169" s="345" t="s">
        <v>231</v>
      </c>
      <c r="BH169" s="345" t="s">
        <v>231</v>
      </c>
      <c r="BI169" s="345" t="s">
        <v>231</v>
      </c>
      <c r="BJ169" s="345" t="s">
        <v>231</v>
      </c>
      <c r="BK169" s="330"/>
      <c r="BL169" s="324"/>
      <c r="BM169" s="330"/>
      <c r="BN169" s="330"/>
      <c r="BP169" s="98"/>
      <c r="BQ169" s="98"/>
      <c r="BR169" s="98"/>
      <c r="BS169" s="98"/>
      <c r="BT169" s="98"/>
      <c r="BV169" s="3"/>
    </row>
    <row r="170" spans="1:74" ht="31.2" customHeight="1" thickBot="1" x14ac:dyDescent="0.4">
      <c r="A170" s="417">
        <v>19</v>
      </c>
      <c r="B170" s="410" t="s">
        <v>444</v>
      </c>
      <c r="C170" s="371">
        <v>1</v>
      </c>
      <c r="D170" s="369"/>
      <c r="E170" s="369"/>
      <c r="F170" s="369">
        <v>6</v>
      </c>
      <c r="G170" s="360"/>
      <c r="H170" s="360">
        <v>6</v>
      </c>
      <c r="I170" s="362" t="s">
        <v>341</v>
      </c>
      <c r="J170" s="360">
        <v>3</v>
      </c>
      <c r="K170" s="360"/>
      <c r="L170" s="360"/>
      <c r="M170" s="360">
        <v>3</v>
      </c>
      <c r="N170" s="360"/>
      <c r="O170" s="360">
        <v>3</v>
      </c>
      <c r="P170" s="370"/>
      <c r="Q170" s="360"/>
      <c r="R170" s="360">
        <v>3</v>
      </c>
      <c r="S170" s="360"/>
      <c r="T170" s="360">
        <v>2</v>
      </c>
      <c r="U170" s="369"/>
      <c r="V170" s="360">
        <v>1</v>
      </c>
      <c r="W170" s="360"/>
      <c r="X170" s="361">
        <v>1</v>
      </c>
      <c r="Y170" s="369">
        <f t="shared" si="10"/>
        <v>0</v>
      </c>
      <c r="Z170" s="369">
        <f t="shared" si="8"/>
        <v>1</v>
      </c>
      <c r="AA170" s="369">
        <f t="shared" si="9"/>
        <v>1</v>
      </c>
      <c r="AF170" s="345" t="s">
        <v>17</v>
      </c>
      <c r="AG170" s="345" t="s">
        <v>17</v>
      </c>
      <c r="AH170" s="345" t="s">
        <v>17</v>
      </c>
      <c r="AI170" s="345" t="s">
        <v>17</v>
      </c>
      <c r="AJ170" s="345" t="s">
        <v>17</v>
      </c>
      <c r="AK170" s="345" t="s">
        <v>17</v>
      </c>
      <c r="AL170" s="324" t="s">
        <v>25</v>
      </c>
      <c r="AM170" s="324" t="s">
        <v>25</v>
      </c>
      <c r="AN170" s="324" t="s">
        <v>25</v>
      </c>
      <c r="AO170" s="324" t="s">
        <v>25</v>
      </c>
      <c r="AP170" s="324" t="s">
        <v>25</v>
      </c>
      <c r="AQ170" s="324" t="s">
        <v>25</v>
      </c>
      <c r="AR170" s="324" t="s">
        <v>25</v>
      </c>
      <c r="AS170" s="324" t="s">
        <v>140</v>
      </c>
      <c r="AT170" s="324" t="s">
        <v>140</v>
      </c>
      <c r="AU170" s="324" t="s">
        <v>140</v>
      </c>
      <c r="AV170" s="324" t="s">
        <v>140</v>
      </c>
      <c r="AX170" s="324" t="s">
        <v>232</v>
      </c>
      <c r="AY170" s="324" t="s">
        <v>232</v>
      </c>
      <c r="AZ170" s="324" t="s">
        <v>236</v>
      </c>
      <c r="BA170" s="324" t="s">
        <v>236</v>
      </c>
      <c r="BB170" s="324" t="s">
        <v>236</v>
      </c>
      <c r="BC170" s="324" t="s">
        <v>228</v>
      </c>
      <c r="BD170" s="324" t="s">
        <v>228</v>
      </c>
      <c r="BE170" s="324" t="s">
        <v>228</v>
      </c>
      <c r="BF170" s="324" t="s">
        <v>228</v>
      </c>
      <c r="BG170" s="345" t="s">
        <v>231</v>
      </c>
      <c r="BH170" s="345" t="s">
        <v>231</v>
      </c>
      <c r="BI170" s="345" t="s">
        <v>231</v>
      </c>
      <c r="BJ170" s="345" t="s">
        <v>231</v>
      </c>
      <c r="BK170" s="3" t="s">
        <v>487</v>
      </c>
      <c r="BL170" s="3" t="s">
        <v>487</v>
      </c>
      <c r="BM170" s="3" t="s">
        <v>487</v>
      </c>
      <c r="BN170" s="330"/>
      <c r="BP170" s="98"/>
      <c r="BQ170" s="98"/>
      <c r="BR170" s="98"/>
      <c r="BS170" s="98"/>
      <c r="BT170" s="98"/>
      <c r="BV170" s="3"/>
    </row>
    <row r="171" spans="1:74" ht="31.2" customHeight="1" thickBot="1" x14ac:dyDescent="0.4">
      <c r="A171" s="417">
        <v>20</v>
      </c>
      <c r="B171" s="410" t="s">
        <v>445</v>
      </c>
      <c r="C171" s="371"/>
      <c r="D171" s="369">
        <v>1</v>
      </c>
      <c r="E171" s="369">
        <v>4</v>
      </c>
      <c r="F171" s="369"/>
      <c r="G171" s="360">
        <v>4</v>
      </c>
      <c r="H171" s="360"/>
      <c r="I171" s="362" t="s">
        <v>341</v>
      </c>
      <c r="J171" s="360">
        <v>3</v>
      </c>
      <c r="K171" s="360"/>
      <c r="L171" s="360"/>
      <c r="M171" s="360">
        <v>3</v>
      </c>
      <c r="N171" s="360">
        <v>3</v>
      </c>
      <c r="O171" s="360"/>
      <c r="P171" s="360"/>
      <c r="Q171" s="360">
        <v>3</v>
      </c>
      <c r="R171" s="360"/>
      <c r="S171" s="360"/>
      <c r="T171" s="360"/>
      <c r="U171" s="369">
        <v>2</v>
      </c>
      <c r="V171" s="360"/>
      <c r="W171" s="360"/>
      <c r="X171" s="361">
        <v>1</v>
      </c>
      <c r="Y171" s="369">
        <f t="shared" si="10"/>
        <v>1</v>
      </c>
      <c r="Z171" s="369">
        <f t="shared" si="8"/>
        <v>0</v>
      </c>
      <c r="AA171" s="369">
        <f t="shared" si="9"/>
        <v>1</v>
      </c>
      <c r="AF171" s="330" t="s">
        <v>20</v>
      </c>
      <c r="AG171" s="330" t="s">
        <v>20</v>
      </c>
      <c r="AH171" s="330" t="s">
        <v>20</v>
      </c>
      <c r="AI171" s="330" t="s">
        <v>20</v>
      </c>
      <c r="AJ171" s="330" t="s">
        <v>20</v>
      </c>
      <c r="AL171" s="345" t="s">
        <v>14</v>
      </c>
      <c r="AM171" s="345" t="s">
        <v>14</v>
      </c>
      <c r="AN171" s="345" t="s">
        <v>14</v>
      </c>
      <c r="AO171" s="345" t="s">
        <v>14</v>
      </c>
      <c r="AP171" s="345" t="s">
        <v>14</v>
      </c>
      <c r="AQ171" s="330" t="s">
        <v>244</v>
      </c>
      <c r="AR171" s="330" t="s">
        <v>244</v>
      </c>
      <c r="AS171" s="324" t="s">
        <v>140</v>
      </c>
      <c r="AT171" s="324" t="s">
        <v>140</v>
      </c>
      <c r="AU171" s="324" t="s">
        <v>140</v>
      </c>
      <c r="AV171" s="324" t="s">
        <v>140</v>
      </c>
      <c r="AW171" s="324"/>
      <c r="AX171" s="324"/>
      <c r="AY171" s="324"/>
      <c r="AZ171" s="3" t="s">
        <v>487</v>
      </c>
      <c r="BA171" s="3" t="s">
        <v>487</v>
      </c>
      <c r="BB171" s="3" t="s">
        <v>487</v>
      </c>
      <c r="BD171" s="324" t="s">
        <v>236</v>
      </c>
      <c r="BE171" s="324" t="s">
        <v>236</v>
      </c>
      <c r="BF171" s="324" t="s">
        <v>236</v>
      </c>
      <c r="BG171" s="345" t="s">
        <v>242</v>
      </c>
      <c r="BH171" s="345" t="s">
        <v>242</v>
      </c>
      <c r="BI171" s="345" t="s">
        <v>242</v>
      </c>
      <c r="BJ171" s="324"/>
      <c r="BK171" s="330" t="s">
        <v>22</v>
      </c>
      <c r="BL171" s="330" t="s">
        <v>22</v>
      </c>
      <c r="BM171" s="330" t="s">
        <v>22</v>
      </c>
      <c r="BN171" s="330"/>
      <c r="BP171" s="98"/>
      <c r="BQ171" s="98"/>
      <c r="BR171" s="98"/>
      <c r="BS171" s="98"/>
      <c r="BT171" s="98"/>
      <c r="BV171" s="3"/>
    </row>
    <row r="172" spans="1:74" ht="31.2" customHeight="1" thickBot="1" x14ac:dyDescent="0.4">
      <c r="A172" s="417">
        <v>21</v>
      </c>
      <c r="B172" s="410" t="s">
        <v>446</v>
      </c>
      <c r="C172" s="360"/>
      <c r="D172" s="369">
        <v>1</v>
      </c>
      <c r="E172" s="369"/>
      <c r="F172" s="369">
        <v>6</v>
      </c>
      <c r="G172" s="360">
        <v>4</v>
      </c>
      <c r="H172" s="360"/>
      <c r="I172" s="360">
        <v>3</v>
      </c>
      <c r="J172" s="360">
        <v>3</v>
      </c>
      <c r="K172" s="360"/>
      <c r="L172" s="360">
        <v>3</v>
      </c>
      <c r="M172" s="360"/>
      <c r="N172" s="369"/>
      <c r="O172" s="360"/>
      <c r="P172" s="370"/>
      <c r="Q172" s="360">
        <v>3</v>
      </c>
      <c r="R172" s="369"/>
      <c r="S172" s="360">
        <v>2</v>
      </c>
      <c r="T172" s="369"/>
      <c r="U172" s="360"/>
      <c r="V172" s="360"/>
      <c r="W172" s="360"/>
      <c r="X172" s="361">
        <v>1</v>
      </c>
      <c r="Y172" s="369">
        <f t="shared" si="10"/>
        <v>0</v>
      </c>
      <c r="Z172" s="369">
        <f t="shared" si="8"/>
        <v>0</v>
      </c>
      <c r="AA172" s="369">
        <f t="shared" si="9"/>
        <v>1</v>
      </c>
      <c r="AF172" s="345" t="s">
        <v>140</v>
      </c>
      <c r="AG172" s="345" t="s">
        <v>140</v>
      </c>
      <c r="AH172" s="345" t="s">
        <v>140</v>
      </c>
      <c r="AI172" s="345" t="s">
        <v>140</v>
      </c>
      <c r="AJ172" s="345"/>
      <c r="AK172" s="345"/>
      <c r="AL172" s="345" t="s">
        <v>17</v>
      </c>
      <c r="AM172" s="345" t="s">
        <v>17</v>
      </c>
      <c r="AN172" s="345" t="s">
        <v>17</v>
      </c>
      <c r="AO172" s="345" t="s">
        <v>17</v>
      </c>
      <c r="AP172" s="345" t="s">
        <v>17</v>
      </c>
      <c r="AQ172" s="345" t="s">
        <v>17</v>
      </c>
      <c r="AR172" s="324"/>
      <c r="AS172" s="324" t="s">
        <v>14</v>
      </c>
      <c r="AT172" s="324" t="s">
        <v>14</v>
      </c>
      <c r="AU172" s="324" t="s">
        <v>14</v>
      </c>
      <c r="AV172" s="324" t="s">
        <v>14</v>
      </c>
      <c r="AW172" s="324" t="s">
        <v>14</v>
      </c>
      <c r="AX172" s="324" t="s">
        <v>31</v>
      </c>
      <c r="AY172" s="324" t="s">
        <v>31</v>
      </c>
      <c r="AZ172" s="324" t="s">
        <v>230</v>
      </c>
      <c r="BA172" s="3" t="s">
        <v>230</v>
      </c>
      <c r="BB172" s="324" t="s">
        <v>230</v>
      </c>
      <c r="BC172" s="324"/>
      <c r="BD172" s="345" t="s">
        <v>242</v>
      </c>
      <c r="BE172" s="345" t="s">
        <v>242</v>
      </c>
      <c r="BF172" s="345" t="s">
        <v>242</v>
      </c>
      <c r="BG172" s="345" t="s">
        <v>488</v>
      </c>
      <c r="BH172" s="345" t="s">
        <v>488</v>
      </c>
      <c r="BI172" s="345" t="s">
        <v>488</v>
      </c>
      <c r="BJ172" s="324"/>
      <c r="BK172" s="330"/>
      <c r="BL172" s="324"/>
      <c r="BM172" s="330"/>
      <c r="BN172" s="330"/>
      <c r="BP172" s="98"/>
      <c r="BQ172" s="98"/>
      <c r="BR172" s="98"/>
      <c r="BS172" s="98"/>
      <c r="BT172" s="98"/>
      <c r="BV172" s="3"/>
    </row>
    <row r="173" spans="1:74" ht="31.2" customHeight="1" thickBot="1" x14ac:dyDescent="0.4">
      <c r="A173" s="417">
        <v>22</v>
      </c>
      <c r="B173" s="410" t="s">
        <v>447</v>
      </c>
      <c r="C173" s="360"/>
      <c r="D173" s="369">
        <v>1</v>
      </c>
      <c r="E173" s="369">
        <v>4</v>
      </c>
      <c r="F173" s="369"/>
      <c r="G173" s="369">
        <v>4</v>
      </c>
      <c r="H173" s="360"/>
      <c r="I173" s="360">
        <v>3</v>
      </c>
      <c r="J173" s="360">
        <v>3</v>
      </c>
      <c r="K173" s="360"/>
      <c r="L173" s="360"/>
      <c r="M173" s="360">
        <v>3</v>
      </c>
      <c r="N173" s="360"/>
      <c r="O173" s="360"/>
      <c r="P173" s="360"/>
      <c r="Q173" s="360">
        <v>3</v>
      </c>
      <c r="R173" s="360"/>
      <c r="S173" s="360"/>
      <c r="T173" s="360">
        <v>2</v>
      </c>
      <c r="U173" s="369">
        <v>2</v>
      </c>
      <c r="V173" s="360"/>
      <c r="W173" s="360"/>
      <c r="X173" s="361">
        <v>1</v>
      </c>
      <c r="Y173" s="369">
        <f t="shared" si="10"/>
        <v>1</v>
      </c>
      <c r="Z173" s="369">
        <f t="shared" si="8"/>
        <v>0</v>
      </c>
      <c r="AA173" s="369">
        <f t="shared" si="9"/>
        <v>1</v>
      </c>
      <c r="AF173" s="330" t="s">
        <v>20</v>
      </c>
      <c r="AG173" s="330" t="s">
        <v>20</v>
      </c>
      <c r="AH173" s="330" t="s">
        <v>20</v>
      </c>
      <c r="AI173" s="330" t="s">
        <v>20</v>
      </c>
      <c r="AJ173" s="330" t="s">
        <v>20</v>
      </c>
      <c r="AL173" s="345" t="s">
        <v>14</v>
      </c>
      <c r="AM173" s="345" t="s">
        <v>14</v>
      </c>
      <c r="AN173" s="345" t="s">
        <v>14</v>
      </c>
      <c r="AO173" s="345" t="s">
        <v>14</v>
      </c>
      <c r="AP173" s="345" t="s">
        <v>14</v>
      </c>
      <c r="AQ173" s="330" t="s">
        <v>244</v>
      </c>
      <c r="AR173" s="330" t="s">
        <v>244</v>
      </c>
      <c r="AS173" s="324" t="s">
        <v>140</v>
      </c>
      <c r="AT173" s="324" t="s">
        <v>140</v>
      </c>
      <c r="AU173" s="324" t="s">
        <v>140</v>
      </c>
      <c r="AV173" s="324" t="s">
        <v>140</v>
      </c>
      <c r="AW173" s="324"/>
      <c r="AX173" s="324" t="s">
        <v>232</v>
      </c>
      <c r="AY173" s="324" t="s">
        <v>232</v>
      </c>
      <c r="AZ173" s="324" t="s">
        <v>236</v>
      </c>
      <c r="BA173" s="324" t="s">
        <v>236</v>
      </c>
      <c r="BB173" s="324" t="s">
        <v>236</v>
      </c>
      <c r="BC173" s="324"/>
      <c r="BD173" s="345" t="s">
        <v>242</v>
      </c>
      <c r="BE173" s="345" t="s">
        <v>242</v>
      </c>
      <c r="BF173" s="345" t="s">
        <v>242</v>
      </c>
      <c r="BG173" s="345" t="s">
        <v>488</v>
      </c>
      <c r="BH173" s="345" t="s">
        <v>488</v>
      </c>
      <c r="BI173" s="345" t="s">
        <v>488</v>
      </c>
      <c r="BJ173" s="324"/>
      <c r="BK173" s="330"/>
      <c r="BL173" s="324"/>
      <c r="BM173" s="330"/>
      <c r="BN173" s="330"/>
      <c r="BP173" s="98"/>
      <c r="BQ173" s="98"/>
      <c r="BR173" s="98"/>
      <c r="BS173" s="98"/>
      <c r="BT173" s="98"/>
      <c r="BV173" s="3"/>
    </row>
    <row r="174" spans="1:74" ht="31.2" customHeight="1" thickBot="1" x14ac:dyDescent="0.4">
      <c r="A174" s="417">
        <v>23</v>
      </c>
      <c r="B174" s="414" t="s">
        <v>448</v>
      </c>
      <c r="C174" s="371">
        <v>1</v>
      </c>
      <c r="D174" s="369"/>
      <c r="E174" s="369">
        <v>4</v>
      </c>
      <c r="F174" s="369"/>
      <c r="G174" s="372">
        <v>4</v>
      </c>
      <c r="H174" s="369"/>
      <c r="I174" s="362" t="s">
        <v>341</v>
      </c>
      <c r="J174" s="369">
        <v>3</v>
      </c>
      <c r="K174" s="369"/>
      <c r="L174" s="369"/>
      <c r="M174" s="369">
        <v>3</v>
      </c>
      <c r="N174" s="369"/>
      <c r="O174" s="369"/>
      <c r="P174" s="369"/>
      <c r="Q174" s="369">
        <v>3</v>
      </c>
      <c r="R174" s="369"/>
      <c r="S174" s="369"/>
      <c r="T174" s="369"/>
      <c r="U174" s="369" t="s">
        <v>418</v>
      </c>
      <c r="V174" s="369"/>
      <c r="W174" s="369"/>
      <c r="X174" s="361">
        <v>1</v>
      </c>
      <c r="Y174" s="369">
        <f t="shared" si="10"/>
        <v>1</v>
      </c>
      <c r="Z174" s="369">
        <f t="shared" si="8"/>
        <v>0</v>
      </c>
      <c r="AA174" s="361">
        <f t="shared" si="9"/>
        <v>1</v>
      </c>
      <c r="AF174" s="330" t="s">
        <v>20</v>
      </c>
      <c r="AG174" s="330" t="s">
        <v>20</v>
      </c>
      <c r="AH174" s="330" t="s">
        <v>20</v>
      </c>
      <c r="AI174" s="330" t="s">
        <v>20</v>
      </c>
      <c r="AJ174" s="330" t="s">
        <v>20</v>
      </c>
      <c r="AK174" s="3" t="s">
        <v>486</v>
      </c>
      <c r="AL174" s="345" t="s">
        <v>14</v>
      </c>
      <c r="AM174" s="345" t="s">
        <v>14</v>
      </c>
      <c r="AN174" s="345" t="s">
        <v>14</v>
      </c>
      <c r="AO174" s="345" t="s">
        <v>14</v>
      </c>
      <c r="AP174" s="345" t="s">
        <v>14</v>
      </c>
      <c r="AQ174" s="330"/>
      <c r="AR174" s="3" t="s">
        <v>486</v>
      </c>
      <c r="AS174" s="324" t="s">
        <v>140</v>
      </c>
      <c r="AT174" s="324" t="s">
        <v>140</v>
      </c>
      <c r="AU174" s="324" t="s">
        <v>140</v>
      </c>
      <c r="AV174" s="324" t="s">
        <v>140</v>
      </c>
      <c r="AW174" s="324"/>
      <c r="AX174" s="324"/>
      <c r="AY174" s="324"/>
      <c r="AZ174" s="324" t="s">
        <v>236</v>
      </c>
      <c r="BA174" s="324" t="s">
        <v>236</v>
      </c>
      <c r="BB174" s="324" t="s">
        <v>236</v>
      </c>
      <c r="BC174" s="324"/>
      <c r="BD174" s="345" t="s">
        <v>242</v>
      </c>
      <c r="BE174" s="345" t="s">
        <v>242</v>
      </c>
      <c r="BF174" s="345" t="s">
        <v>242</v>
      </c>
      <c r="BG174" s="345"/>
      <c r="BH174" s="324"/>
      <c r="BI174" s="324"/>
      <c r="BJ174" s="324"/>
      <c r="BK174" s="3" t="s">
        <v>487</v>
      </c>
      <c r="BL174" s="3" t="s">
        <v>487</v>
      </c>
      <c r="BM174" s="3" t="s">
        <v>487</v>
      </c>
      <c r="BN174" s="330"/>
      <c r="BP174" s="98"/>
      <c r="BQ174" s="98"/>
      <c r="BR174" s="98"/>
      <c r="BS174" s="98"/>
      <c r="BT174" s="98"/>
      <c r="BV174" s="3"/>
    </row>
    <row r="175" spans="1:74" ht="31.2" customHeight="1" thickBot="1" x14ac:dyDescent="0.4">
      <c r="A175" s="417">
        <v>24</v>
      </c>
      <c r="B175" s="410" t="s">
        <v>449</v>
      </c>
      <c r="C175" s="365"/>
      <c r="D175" s="361">
        <v>1</v>
      </c>
      <c r="E175" s="361">
        <v>4</v>
      </c>
      <c r="F175" s="361"/>
      <c r="G175" s="361">
        <v>4</v>
      </c>
      <c r="H175" s="361"/>
      <c r="I175" s="362" t="s">
        <v>341</v>
      </c>
      <c r="J175" s="361">
        <v>3</v>
      </c>
      <c r="K175" s="361"/>
      <c r="L175" s="361"/>
      <c r="M175" s="361">
        <v>3</v>
      </c>
      <c r="N175" s="361"/>
      <c r="O175" s="361"/>
      <c r="P175" s="361"/>
      <c r="Q175" s="361">
        <v>3</v>
      </c>
      <c r="R175" s="361"/>
      <c r="S175" s="361"/>
      <c r="T175" s="361"/>
      <c r="U175" s="361" t="s">
        <v>418</v>
      </c>
      <c r="V175" s="361"/>
      <c r="W175" s="361"/>
      <c r="X175" s="361">
        <v>1</v>
      </c>
      <c r="Y175" s="361">
        <f t="shared" si="10"/>
        <v>1</v>
      </c>
      <c r="Z175" s="361">
        <f t="shared" si="8"/>
        <v>0</v>
      </c>
      <c r="AA175" s="361">
        <v>1</v>
      </c>
      <c r="AF175" s="330" t="s">
        <v>20</v>
      </c>
      <c r="AG175" s="330" t="s">
        <v>20</v>
      </c>
      <c r="AH175" s="330" t="s">
        <v>20</v>
      </c>
      <c r="AI175" s="330" t="s">
        <v>20</v>
      </c>
      <c r="AJ175" s="330" t="s">
        <v>20</v>
      </c>
      <c r="AK175" s="3" t="s">
        <v>486</v>
      </c>
      <c r="AL175" s="345" t="s">
        <v>14</v>
      </c>
      <c r="AM175" s="345" t="s">
        <v>14</v>
      </c>
      <c r="AN175" s="345" t="s">
        <v>14</v>
      </c>
      <c r="AO175" s="345" t="s">
        <v>14</v>
      </c>
      <c r="AP175" s="345" t="s">
        <v>14</v>
      </c>
      <c r="AQ175" s="330"/>
      <c r="AR175" s="3" t="s">
        <v>486</v>
      </c>
      <c r="AS175" s="324" t="s">
        <v>140</v>
      </c>
      <c r="AT175" s="324" t="s">
        <v>140</v>
      </c>
      <c r="AU175" s="324" t="s">
        <v>140</v>
      </c>
      <c r="AV175" s="324" t="s">
        <v>140</v>
      </c>
      <c r="AW175" s="324"/>
      <c r="AX175" s="324"/>
      <c r="AY175" s="324"/>
      <c r="AZ175" s="324" t="s">
        <v>236</v>
      </c>
      <c r="BA175" s="324" t="s">
        <v>236</v>
      </c>
      <c r="BB175" s="324" t="s">
        <v>236</v>
      </c>
      <c r="BC175" s="324"/>
      <c r="BD175" s="345" t="s">
        <v>242</v>
      </c>
      <c r="BE175" s="345" t="s">
        <v>242</v>
      </c>
      <c r="BF175" s="345" t="s">
        <v>242</v>
      </c>
      <c r="BG175" s="345"/>
      <c r="BH175" s="324"/>
      <c r="BI175" s="324"/>
      <c r="BJ175" s="324"/>
      <c r="BK175" s="3" t="s">
        <v>487</v>
      </c>
      <c r="BL175" s="3" t="s">
        <v>487</v>
      </c>
      <c r="BM175" s="3" t="s">
        <v>487</v>
      </c>
      <c r="BN175" s="330"/>
      <c r="BP175" s="98"/>
      <c r="BQ175" s="98"/>
      <c r="BR175" s="98"/>
      <c r="BS175" s="98"/>
      <c r="BT175" s="98"/>
      <c r="BV175" s="3"/>
    </row>
    <row r="176" spans="1:74" ht="31.2" customHeight="1" x14ac:dyDescent="0.35">
      <c r="A176" s="417">
        <v>25</v>
      </c>
      <c r="B176" s="414" t="s">
        <v>450</v>
      </c>
      <c r="C176" s="362"/>
      <c r="D176" s="361">
        <v>1</v>
      </c>
      <c r="E176" s="361"/>
      <c r="F176" s="361">
        <v>6</v>
      </c>
      <c r="G176" s="362"/>
      <c r="H176" s="362">
        <v>6</v>
      </c>
      <c r="I176" s="362" t="s">
        <v>341</v>
      </c>
      <c r="J176" s="362">
        <v>3</v>
      </c>
      <c r="K176" s="362"/>
      <c r="L176" s="362">
        <v>3</v>
      </c>
      <c r="M176" s="362">
        <v>3</v>
      </c>
      <c r="N176" s="361"/>
      <c r="O176" s="362"/>
      <c r="P176" s="373"/>
      <c r="Q176" s="362">
        <v>3</v>
      </c>
      <c r="R176" s="361"/>
      <c r="S176" s="362">
        <v>2</v>
      </c>
      <c r="T176" s="361"/>
      <c r="U176" s="362"/>
      <c r="V176" s="362"/>
      <c r="W176" s="362"/>
      <c r="X176" s="361">
        <v>1</v>
      </c>
      <c r="Y176" s="361">
        <f t="shared" si="10"/>
        <v>0</v>
      </c>
      <c r="Z176" s="361">
        <f t="shared" si="8"/>
        <v>0</v>
      </c>
      <c r="AA176" s="361">
        <f>IF(J176&gt;0,1,0)</f>
        <v>1</v>
      </c>
      <c r="AF176" s="345" t="s">
        <v>140</v>
      </c>
      <c r="AG176" s="345" t="s">
        <v>140</v>
      </c>
      <c r="AH176" s="345" t="s">
        <v>140</v>
      </c>
      <c r="AI176" s="345" t="s">
        <v>140</v>
      </c>
      <c r="AJ176" s="324" t="s">
        <v>31</v>
      </c>
      <c r="AK176" s="324" t="s">
        <v>31</v>
      </c>
      <c r="AL176" s="345" t="s">
        <v>17</v>
      </c>
      <c r="AM176" s="345" t="s">
        <v>17</v>
      </c>
      <c r="AN176" s="345" t="s">
        <v>17</v>
      </c>
      <c r="AO176" s="345" t="s">
        <v>17</v>
      </c>
      <c r="AP176" s="345" t="s">
        <v>17</v>
      </c>
      <c r="AQ176" s="345" t="s">
        <v>17</v>
      </c>
      <c r="AR176" s="324"/>
      <c r="AS176" s="324" t="s">
        <v>25</v>
      </c>
      <c r="AT176" s="324" t="s">
        <v>25</v>
      </c>
      <c r="AU176" s="324" t="s">
        <v>25</v>
      </c>
      <c r="AV176" s="324" t="s">
        <v>25</v>
      </c>
      <c r="AW176" s="324" t="s">
        <v>25</v>
      </c>
      <c r="AX176" s="324" t="s">
        <v>25</v>
      </c>
      <c r="AY176" s="324" t="s">
        <v>25</v>
      </c>
      <c r="AZ176" s="324" t="s">
        <v>230</v>
      </c>
      <c r="BA176" s="3" t="s">
        <v>230</v>
      </c>
      <c r="BB176" s="324" t="s">
        <v>230</v>
      </c>
      <c r="BC176" s="324"/>
      <c r="BD176" s="345" t="s">
        <v>242</v>
      </c>
      <c r="BE176" s="345" t="s">
        <v>242</v>
      </c>
      <c r="BF176" s="345" t="s">
        <v>242</v>
      </c>
      <c r="BG176" s="345"/>
      <c r="BH176" s="324"/>
      <c r="BI176" s="324"/>
      <c r="BJ176" s="324"/>
      <c r="BK176" s="3" t="s">
        <v>487</v>
      </c>
      <c r="BL176" s="3" t="s">
        <v>487</v>
      </c>
      <c r="BM176" s="3" t="s">
        <v>487</v>
      </c>
      <c r="BN176" s="330"/>
      <c r="BP176" s="98"/>
      <c r="BQ176" s="98"/>
      <c r="BR176" s="98"/>
      <c r="BS176" s="98"/>
      <c r="BT176" s="98"/>
      <c r="BV176" s="3"/>
    </row>
    <row r="177" spans="1:74" ht="31.2" customHeight="1" x14ac:dyDescent="0.35">
      <c r="A177" s="417">
        <v>26</v>
      </c>
      <c r="B177" s="420" t="s">
        <v>451</v>
      </c>
      <c r="C177" s="365"/>
      <c r="D177" s="361">
        <v>1</v>
      </c>
      <c r="E177" s="361"/>
      <c r="F177" s="361">
        <v>6</v>
      </c>
      <c r="G177" s="362"/>
      <c r="H177" s="362">
        <v>6</v>
      </c>
      <c r="I177" s="360">
        <v>3</v>
      </c>
      <c r="J177" s="361">
        <v>3</v>
      </c>
      <c r="K177" s="361"/>
      <c r="L177" s="362">
        <v>3</v>
      </c>
      <c r="M177" s="362"/>
      <c r="N177" s="362"/>
      <c r="O177" s="362">
        <v>3</v>
      </c>
      <c r="P177" s="362"/>
      <c r="Q177" s="362">
        <v>3</v>
      </c>
      <c r="R177" s="362"/>
      <c r="S177" s="362">
        <v>2</v>
      </c>
      <c r="T177" s="362"/>
      <c r="U177" s="362"/>
      <c r="V177" s="362">
        <v>1</v>
      </c>
      <c r="W177" s="362"/>
      <c r="X177" s="361">
        <v>1</v>
      </c>
      <c r="Y177" s="361">
        <f t="shared" si="10"/>
        <v>0</v>
      </c>
      <c r="Z177" s="361">
        <f t="shared" si="8"/>
        <v>0</v>
      </c>
      <c r="AA177" s="361">
        <v>1</v>
      </c>
      <c r="AF177" s="345" t="s">
        <v>140</v>
      </c>
      <c r="AG177" s="345" t="s">
        <v>140</v>
      </c>
      <c r="AH177" s="345" t="s">
        <v>140</v>
      </c>
      <c r="AI177" s="345" t="s">
        <v>140</v>
      </c>
      <c r="AJ177" s="324" t="s">
        <v>31</v>
      </c>
      <c r="AK177" s="324" t="s">
        <v>31</v>
      </c>
      <c r="AL177" s="345" t="s">
        <v>17</v>
      </c>
      <c r="AM177" s="345" t="s">
        <v>17</v>
      </c>
      <c r="AN177" s="345" t="s">
        <v>17</v>
      </c>
      <c r="AO177" s="345" t="s">
        <v>17</v>
      </c>
      <c r="AP177" s="345" t="s">
        <v>17</v>
      </c>
      <c r="AQ177" s="345" t="s">
        <v>17</v>
      </c>
      <c r="AR177" s="324"/>
      <c r="AS177" s="324" t="s">
        <v>25</v>
      </c>
      <c r="AT177" s="324" t="s">
        <v>25</v>
      </c>
      <c r="AU177" s="324" t="s">
        <v>25</v>
      </c>
      <c r="AV177" s="324" t="s">
        <v>25</v>
      </c>
      <c r="AW177" s="324" t="s">
        <v>25</v>
      </c>
      <c r="AX177" s="324" t="s">
        <v>25</v>
      </c>
      <c r="AY177" s="324" t="s">
        <v>25</v>
      </c>
      <c r="AZ177" s="324" t="s">
        <v>230</v>
      </c>
      <c r="BA177" s="3" t="s">
        <v>230</v>
      </c>
      <c r="BB177" s="324" t="s">
        <v>230</v>
      </c>
      <c r="BC177" s="324"/>
      <c r="BD177" s="345" t="s">
        <v>242</v>
      </c>
      <c r="BE177" s="345" t="s">
        <v>242</v>
      </c>
      <c r="BF177" s="345" t="s">
        <v>242</v>
      </c>
      <c r="BG177" s="345" t="s">
        <v>231</v>
      </c>
      <c r="BH177" s="345" t="s">
        <v>231</v>
      </c>
      <c r="BI177" s="345" t="s">
        <v>231</v>
      </c>
      <c r="BJ177" s="345" t="s">
        <v>231</v>
      </c>
      <c r="BK177" s="330"/>
      <c r="BL177" s="324"/>
      <c r="BM177" s="330"/>
      <c r="BN177" s="330"/>
      <c r="BP177" s="98"/>
      <c r="BQ177" s="98"/>
      <c r="BR177" s="98"/>
      <c r="BS177" s="98"/>
      <c r="BT177" s="98"/>
      <c r="BV177" s="3"/>
    </row>
    <row r="178" spans="1:74" ht="31.2" customHeight="1" thickBot="1" x14ac:dyDescent="0.4">
      <c r="A178" s="417">
        <v>27</v>
      </c>
      <c r="B178" s="421" t="s">
        <v>452</v>
      </c>
      <c r="C178" s="365"/>
      <c r="D178" s="362">
        <v>1</v>
      </c>
      <c r="E178" s="362"/>
      <c r="F178" s="362">
        <v>6</v>
      </c>
      <c r="G178" s="362"/>
      <c r="H178" s="362">
        <v>6</v>
      </c>
      <c r="I178" s="360">
        <v>3</v>
      </c>
      <c r="J178" s="361">
        <v>3</v>
      </c>
      <c r="K178" s="361"/>
      <c r="L178" s="362"/>
      <c r="M178" s="362">
        <v>3</v>
      </c>
      <c r="N178" s="361"/>
      <c r="O178" s="362">
        <v>3</v>
      </c>
      <c r="P178" s="362"/>
      <c r="Q178" s="362">
        <v>3</v>
      </c>
      <c r="R178" s="361"/>
      <c r="S178" s="362"/>
      <c r="T178" s="362"/>
      <c r="U178" s="360" t="s">
        <v>418</v>
      </c>
      <c r="V178" s="362">
        <v>1</v>
      </c>
      <c r="W178" s="362"/>
      <c r="X178" s="361">
        <v>1</v>
      </c>
      <c r="Y178" s="361">
        <f t="shared" si="10"/>
        <v>0</v>
      </c>
      <c r="Z178" s="361">
        <f t="shared" si="8"/>
        <v>0</v>
      </c>
      <c r="AA178" s="361">
        <v>1</v>
      </c>
      <c r="AF178" s="345" t="s">
        <v>140</v>
      </c>
      <c r="AG178" s="345" t="s">
        <v>140</v>
      </c>
      <c r="AH178" s="345" t="s">
        <v>140</v>
      </c>
      <c r="AI178" s="345" t="s">
        <v>140</v>
      </c>
      <c r="AJ178" s="324"/>
      <c r="AK178" s="3" t="s">
        <v>486</v>
      </c>
      <c r="AL178" s="345" t="s">
        <v>17</v>
      </c>
      <c r="AM178" s="345" t="s">
        <v>17</v>
      </c>
      <c r="AN178" s="345" t="s">
        <v>17</v>
      </c>
      <c r="AO178" s="345" t="s">
        <v>17</v>
      </c>
      <c r="AP178" s="345" t="s">
        <v>17</v>
      </c>
      <c r="AQ178" s="345" t="s">
        <v>17</v>
      </c>
      <c r="AR178" s="3" t="s">
        <v>486</v>
      </c>
      <c r="AS178" s="324" t="s">
        <v>25</v>
      </c>
      <c r="AT178" s="324" t="s">
        <v>25</v>
      </c>
      <c r="AU178" s="324" t="s">
        <v>25</v>
      </c>
      <c r="AV178" s="324" t="s">
        <v>25</v>
      </c>
      <c r="AW178" s="324" t="s">
        <v>25</v>
      </c>
      <c r="AX178" s="324" t="s">
        <v>25</v>
      </c>
      <c r="AY178" s="324" t="s">
        <v>25</v>
      </c>
      <c r="AZ178" s="324" t="s">
        <v>236</v>
      </c>
      <c r="BA178" s="324" t="s">
        <v>236</v>
      </c>
      <c r="BB178" s="324" t="s">
        <v>236</v>
      </c>
      <c r="BC178" s="324"/>
      <c r="BD178" s="345" t="s">
        <v>242</v>
      </c>
      <c r="BE178" s="345" t="s">
        <v>242</v>
      </c>
      <c r="BF178" s="345" t="s">
        <v>242</v>
      </c>
      <c r="BG178" s="345" t="s">
        <v>231</v>
      </c>
      <c r="BH178" s="345" t="s">
        <v>231</v>
      </c>
      <c r="BI178" s="345" t="s">
        <v>231</v>
      </c>
      <c r="BJ178" s="345" t="s">
        <v>231</v>
      </c>
      <c r="BK178" s="330"/>
      <c r="BL178" s="324"/>
      <c r="BM178" s="330"/>
      <c r="BN178" s="330"/>
      <c r="BP178" s="98"/>
      <c r="BQ178" s="98"/>
      <c r="BR178" s="98"/>
      <c r="BS178" s="98"/>
      <c r="BT178" s="98"/>
      <c r="BV178" s="3"/>
    </row>
    <row r="179" spans="1:74" ht="31.2" customHeight="1" thickBot="1" x14ac:dyDescent="0.4">
      <c r="A179" s="417">
        <v>28</v>
      </c>
      <c r="B179" s="410" t="s">
        <v>453</v>
      </c>
      <c r="C179" s="365"/>
      <c r="D179" s="361">
        <v>1</v>
      </c>
      <c r="E179" s="361"/>
      <c r="F179" s="361">
        <v>6</v>
      </c>
      <c r="G179" s="361">
        <v>4</v>
      </c>
      <c r="H179" s="374"/>
      <c r="I179" s="360">
        <v>3</v>
      </c>
      <c r="J179" s="361">
        <v>3</v>
      </c>
      <c r="K179" s="361"/>
      <c r="L179" s="362">
        <v>3</v>
      </c>
      <c r="M179" s="362">
        <v>3</v>
      </c>
      <c r="N179" s="362"/>
      <c r="O179" s="362"/>
      <c r="P179" s="362"/>
      <c r="Q179" s="362">
        <v>3</v>
      </c>
      <c r="R179" s="361"/>
      <c r="S179" s="362"/>
      <c r="T179" s="361"/>
      <c r="U179" s="362">
        <v>2</v>
      </c>
      <c r="V179" s="362"/>
      <c r="W179" s="362"/>
      <c r="X179" s="361">
        <v>1</v>
      </c>
      <c r="Y179" s="361">
        <f t="shared" si="10"/>
        <v>0</v>
      </c>
      <c r="Z179" s="361">
        <f t="shared" si="8"/>
        <v>0</v>
      </c>
      <c r="AA179" s="361">
        <f t="shared" ref="AA179:AA208" si="11">IF(J179&gt;0,1,0)</f>
        <v>1</v>
      </c>
      <c r="AF179" s="345" t="s">
        <v>140</v>
      </c>
      <c r="AG179" s="345" t="s">
        <v>140</v>
      </c>
      <c r="AH179" s="345" t="s">
        <v>140</v>
      </c>
      <c r="AI179" s="345" t="s">
        <v>140</v>
      </c>
      <c r="AJ179" s="345"/>
      <c r="AK179" s="345"/>
      <c r="AL179" s="345" t="s">
        <v>17</v>
      </c>
      <c r="AM179" s="345" t="s">
        <v>17</v>
      </c>
      <c r="AN179" s="345" t="s">
        <v>17</v>
      </c>
      <c r="AO179" s="345" t="s">
        <v>17</v>
      </c>
      <c r="AP179" s="345" t="s">
        <v>17</v>
      </c>
      <c r="AQ179" s="345" t="s">
        <v>17</v>
      </c>
      <c r="AR179" s="324"/>
      <c r="AS179" s="324" t="s">
        <v>14</v>
      </c>
      <c r="AT179" s="324" t="s">
        <v>14</v>
      </c>
      <c r="AU179" s="324" t="s">
        <v>14</v>
      </c>
      <c r="AV179" s="324" t="s">
        <v>14</v>
      </c>
      <c r="AW179" s="324" t="s">
        <v>14</v>
      </c>
      <c r="AX179" s="324" t="s">
        <v>244</v>
      </c>
      <c r="AY179" s="324" t="s">
        <v>244</v>
      </c>
      <c r="AZ179" s="324" t="s">
        <v>230</v>
      </c>
      <c r="BA179" s="3" t="s">
        <v>230</v>
      </c>
      <c r="BB179" s="324" t="s">
        <v>230</v>
      </c>
      <c r="BC179" s="324"/>
      <c r="BD179" s="345" t="s">
        <v>242</v>
      </c>
      <c r="BE179" s="345" t="s">
        <v>242</v>
      </c>
      <c r="BF179" s="345" t="s">
        <v>242</v>
      </c>
      <c r="BG179" s="345" t="s">
        <v>488</v>
      </c>
      <c r="BH179" s="345" t="s">
        <v>488</v>
      </c>
      <c r="BI179" s="345" t="s">
        <v>488</v>
      </c>
      <c r="BJ179" s="324"/>
      <c r="BK179" s="330"/>
      <c r="BL179" s="324"/>
      <c r="BM179" s="330"/>
      <c r="BN179" s="330"/>
      <c r="BP179" s="98"/>
      <c r="BQ179" s="98"/>
      <c r="BR179" s="98"/>
      <c r="BS179" s="98"/>
      <c r="BT179" s="98"/>
      <c r="BV179" s="3"/>
    </row>
    <row r="180" spans="1:74" ht="31.2" customHeight="1" thickBot="1" x14ac:dyDescent="0.4">
      <c r="A180" s="417">
        <v>29</v>
      </c>
      <c r="B180" s="410" t="s">
        <v>454</v>
      </c>
      <c r="C180" s="365"/>
      <c r="D180" s="361">
        <v>1</v>
      </c>
      <c r="E180" s="361"/>
      <c r="F180" s="361">
        <v>6</v>
      </c>
      <c r="G180" s="362">
        <v>4</v>
      </c>
      <c r="H180" s="362"/>
      <c r="I180" s="360">
        <v>3</v>
      </c>
      <c r="J180" s="362">
        <v>3</v>
      </c>
      <c r="K180" s="362"/>
      <c r="L180" s="362">
        <v>3</v>
      </c>
      <c r="M180" s="362">
        <v>3</v>
      </c>
      <c r="N180" s="362"/>
      <c r="O180" s="362"/>
      <c r="P180" s="362"/>
      <c r="Q180" s="362">
        <v>3</v>
      </c>
      <c r="R180" s="361"/>
      <c r="S180" s="362"/>
      <c r="T180" s="362"/>
      <c r="U180" s="362">
        <v>2</v>
      </c>
      <c r="V180" s="362"/>
      <c r="W180" s="362"/>
      <c r="X180" s="361">
        <v>1</v>
      </c>
      <c r="Y180" s="361">
        <f t="shared" si="10"/>
        <v>0</v>
      </c>
      <c r="Z180" s="361">
        <f t="shared" si="8"/>
        <v>0</v>
      </c>
      <c r="AA180" s="361">
        <f t="shared" si="11"/>
        <v>1</v>
      </c>
      <c r="AF180" s="345" t="s">
        <v>140</v>
      </c>
      <c r="AG180" s="345" t="s">
        <v>140</v>
      </c>
      <c r="AH180" s="345" t="s">
        <v>140</v>
      </c>
      <c r="AI180" s="345" t="s">
        <v>140</v>
      </c>
      <c r="AJ180" s="345"/>
      <c r="AK180" s="345"/>
      <c r="AL180" s="345" t="s">
        <v>17</v>
      </c>
      <c r="AM180" s="345" t="s">
        <v>17</v>
      </c>
      <c r="AN180" s="345" t="s">
        <v>17</v>
      </c>
      <c r="AO180" s="345" t="s">
        <v>17</v>
      </c>
      <c r="AP180" s="345" t="s">
        <v>17</v>
      </c>
      <c r="AQ180" s="345" t="s">
        <v>17</v>
      </c>
      <c r="AR180" s="324"/>
      <c r="AS180" s="324" t="s">
        <v>14</v>
      </c>
      <c r="AT180" s="324" t="s">
        <v>14</v>
      </c>
      <c r="AU180" s="324" t="s">
        <v>14</v>
      </c>
      <c r="AV180" s="324" t="s">
        <v>14</v>
      </c>
      <c r="AW180" s="324" t="s">
        <v>14</v>
      </c>
      <c r="AX180" s="324" t="s">
        <v>244</v>
      </c>
      <c r="AY180" s="324" t="s">
        <v>244</v>
      </c>
      <c r="AZ180" s="324" t="s">
        <v>230</v>
      </c>
      <c r="BA180" s="3" t="s">
        <v>230</v>
      </c>
      <c r="BB180" s="324" t="s">
        <v>230</v>
      </c>
      <c r="BC180" s="324"/>
      <c r="BD180" s="345" t="s">
        <v>242</v>
      </c>
      <c r="BE180" s="345" t="s">
        <v>242</v>
      </c>
      <c r="BF180" s="345" t="s">
        <v>242</v>
      </c>
      <c r="BG180" s="345" t="s">
        <v>488</v>
      </c>
      <c r="BH180" s="345" t="s">
        <v>488</v>
      </c>
      <c r="BI180" s="345" t="s">
        <v>488</v>
      </c>
      <c r="BJ180" s="324"/>
      <c r="BK180" s="330"/>
      <c r="BL180" s="324"/>
      <c r="BM180" s="330"/>
      <c r="BN180" s="330"/>
      <c r="BP180" s="98"/>
      <c r="BQ180" s="98"/>
      <c r="BR180" s="98"/>
      <c r="BS180" s="98"/>
      <c r="BT180" s="98"/>
      <c r="BV180" s="3"/>
    </row>
    <row r="181" spans="1:74" ht="31.2" customHeight="1" thickBot="1" x14ac:dyDescent="0.4">
      <c r="A181" s="417">
        <v>1</v>
      </c>
      <c r="B181" s="410" t="s">
        <v>455</v>
      </c>
      <c r="C181" s="371">
        <v>1</v>
      </c>
      <c r="D181" s="369"/>
      <c r="E181" s="369"/>
      <c r="F181" s="369">
        <v>6</v>
      </c>
      <c r="G181" s="369"/>
      <c r="H181" s="369">
        <v>6</v>
      </c>
      <c r="I181" s="362" t="s">
        <v>341</v>
      </c>
      <c r="J181" s="369">
        <v>3</v>
      </c>
      <c r="K181" s="369"/>
      <c r="L181" s="369"/>
      <c r="M181" s="369">
        <v>3</v>
      </c>
      <c r="N181" s="369"/>
      <c r="O181" s="369"/>
      <c r="P181" s="369"/>
      <c r="Q181" s="369"/>
      <c r="R181" s="369">
        <v>3</v>
      </c>
      <c r="S181" s="369"/>
      <c r="T181" s="369"/>
      <c r="U181" s="369" t="s">
        <v>456</v>
      </c>
      <c r="V181" s="369"/>
      <c r="W181" s="369"/>
      <c r="X181" s="361">
        <v>1</v>
      </c>
      <c r="Y181" s="369">
        <f t="shared" si="10"/>
        <v>0</v>
      </c>
      <c r="Z181" s="369">
        <f t="shared" si="8"/>
        <v>1</v>
      </c>
      <c r="AA181" s="369">
        <f t="shared" si="11"/>
        <v>1</v>
      </c>
      <c r="AF181" s="345" t="s">
        <v>140</v>
      </c>
      <c r="AG181" s="345" t="s">
        <v>140</v>
      </c>
      <c r="AH181" s="345" t="s">
        <v>140</v>
      </c>
      <c r="AI181" s="345" t="s">
        <v>140</v>
      </c>
      <c r="AJ181" s="324"/>
      <c r="AK181" s="3" t="s">
        <v>486</v>
      </c>
      <c r="AL181" s="345" t="s">
        <v>17</v>
      </c>
      <c r="AM181" s="345" t="s">
        <v>17</v>
      </c>
      <c r="AN181" s="345" t="s">
        <v>17</v>
      </c>
      <c r="AO181" s="345" t="s">
        <v>17</v>
      </c>
      <c r="AP181" s="345" t="s">
        <v>17</v>
      </c>
      <c r="AQ181" s="345" t="s">
        <v>17</v>
      </c>
      <c r="AR181" s="3" t="s">
        <v>486</v>
      </c>
      <c r="AS181" s="324" t="s">
        <v>25</v>
      </c>
      <c r="AT181" s="324" t="s">
        <v>25</v>
      </c>
      <c r="AU181" s="324" t="s">
        <v>25</v>
      </c>
      <c r="AV181" s="324" t="s">
        <v>25</v>
      </c>
      <c r="AW181" s="324" t="s">
        <v>25</v>
      </c>
      <c r="AX181" s="324" t="s">
        <v>25</v>
      </c>
      <c r="AY181" s="324" t="s">
        <v>25</v>
      </c>
      <c r="AZ181" s="324" t="s">
        <v>236</v>
      </c>
      <c r="BA181" s="324" t="s">
        <v>236</v>
      </c>
      <c r="BB181" s="324" t="s">
        <v>236</v>
      </c>
      <c r="BC181" s="324" t="s">
        <v>228</v>
      </c>
      <c r="BD181" s="324" t="s">
        <v>228</v>
      </c>
      <c r="BE181" s="324" t="s">
        <v>228</v>
      </c>
      <c r="BF181" s="324" t="s">
        <v>228</v>
      </c>
      <c r="BG181" s="324"/>
      <c r="BH181" s="324"/>
      <c r="BI181" s="324"/>
      <c r="BJ181" s="324"/>
      <c r="BK181" s="3" t="s">
        <v>487</v>
      </c>
      <c r="BL181" s="3" t="s">
        <v>487</v>
      </c>
      <c r="BM181" s="3" t="s">
        <v>487</v>
      </c>
      <c r="BN181" s="330"/>
      <c r="BP181" s="98"/>
      <c r="BQ181" s="98"/>
      <c r="BR181" s="98"/>
      <c r="BS181" s="98"/>
      <c r="BT181" s="98"/>
      <c r="BV181" s="3"/>
    </row>
    <row r="182" spans="1:74" ht="31.2" customHeight="1" thickBot="1" x14ac:dyDescent="0.4">
      <c r="A182" s="417">
        <v>2</v>
      </c>
      <c r="B182" s="410" t="s">
        <v>457</v>
      </c>
      <c r="C182" s="418"/>
      <c r="D182" s="369">
        <v>1</v>
      </c>
      <c r="E182" s="369"/>
      <c r="F182" s="369">
        <v>6</v>
      </c>
      <c r="G182" s="369">
        <v>4</v>
      </c>
      <c r="H182" s="369"/>
      <c r="I182" s="369">
        <v>3</v>
      </c>
      <c r="J182" s="369">
        <v>3</v>
      </c>
      <c r="K182" s="369"/>
      <c r="L182" s="369"/>
      <c r="M182" s="369">
        <v>3</v>
      </c>
      <c r="N182" s="369"/>
      <c r="O182" s="369"/>
      <c r="P182" s="369"/>
      <c r="Q182" s="369">
        <v>3</v>
      </c>
      <c r="R182" s="369"/>
      <c r="S182" s="369">
        <v>2</v>
      </c>
      <c r="T182" s="369"/>
      <c r="U182" s="369"/>
      <c r="V182" s="369"/>
      <c r="W182" s="369"/>
      <c r="X182" s="361">
        <v>1</v>
      </c>
      <c r="Y182" s="369">
        <f t="shared" si="10"/>
        <v>0</v>
      </c>
      <c r="Z182" s="369">
        <f t="shared" si="8"/>
        <v>0</v>
      </c>
      <c r="AA182" s="369">
        <f t="shared" si="11"/>
        <v>1</v>
      </c>
      <c r="AF182" s="345" t="s">
        <v>140</v>
      </c>
      <c r="AG182" s="345" t="s">
        <v>140</v>
      </c>
      <c r="AH182" s="345" t="s">
        <v>140</v>
      </c>
      <c r="AI182" s="345" t="s">
        <v>140</v>
      </c>
      <c r="AJ182" s="345"/>
      <c r="AK182" s="345"/>
      <c r="AL182" s="345" t="s">
        <v>17</v>
      </c>
      <c r="AM182" s="345" t="s">
        <v>17</v>
      </c>
      <c r="AN182" s="345" t="s">
        <v>17</v>
      </c>
      <c r="AO182" s="345" t="s">
        <v>17</v>
      </c>
      <c r="AP182" s="345" t="s">
        <v>17</v>
      </c>
      <c r="AQ182" s="345" t="s">
        <v>17</v>
      </c>
      <c r="AR182" s="324"/>
      <c r="AS182" s="324" t="s">
        <v>14</v>
      </c>
      <c r="AT182" s="324" t="s">
        <v>14</v>
      </c>
      <c r="AU182" s="324" t="s">
        <v>14</v>
      </c>
      <c r="AV182" s="324" t="s">
        <v>14</v>
      </c>
      <c r="AW182" s="324" t="s">
        <v>14</v>
      </c>
      <c r="AX182" s="324" t="s">
        <v>31</v>
      </c>
      <c r="AY182" s="324" t="s">
        <v>31</v>
      </c>
      <c r="BC182" s="324"/>
      <c r="BD182" s="324" t="s">
        <v>236</v>
      </c>
      <c r="BE182" s="324" t="s">
        <v>236</v>
      </c>
      <c r="BF182" s="324" t="s">
        <v>236</v>
      </c>
      <c r="BG182" s="345" t="s">
        <v>242</v>
      </c>
      <c r="BH182" s="345" t="s">
        <v>242</v>
      </c>
      <c r="BI182" s="345" t="s">
        <v>242</v>
      </c>
      <c r="BJ182" s="324"/>
      <c r="BK182" s="330"/>
      <c r="BL182" s="324"/>
      <c r="BM182" s="330"/>
      <c r="BN182" s="330"/>
      <c r="BP182" s="98"/>
      <c r="BQ182" s="98"/>
      <c r="BR182" s="98"/>
      <c r="BS182" s="98"/>
      <c r="BT182" s="98"/>
      <c r="BV182" s="3"/>
    </row>
    <row r="183" spans="1:74" ht="31.2" customHeight="1" thickBot="1" x14ac:dyDescent="0.4">
      <c r="A183" s="417">
        <v>3</v>
      </c>
      <c r="B183" s="410" t="s">
        <v>458</v>
      </c>
      <c r="C183" s="371">
        <v>1</v>
      </c>
      <c r="D183" s="360"/>
      <c r="E183" s="360">
        <v>4</v>
      </c>
      <c r="F183" s="360"/>
      <c r="G183" s="360">
        <v>4</v>
      </c>
      <c r="H183" s="360"/>
      <c r="I183" s="362" t="s">
        <v>341</v>
      </c>
      <c r="J183" s="360">
        <v>3</v>
      </c>
      <c r="K183" s="360"/>
      <c r="L183" s="360">
        <v>3</v>
      </c>
      <c r="M183" s="360"/>
      <c r="N183" s="360"/>
      <c r="O183" s="360"/>
      <c r="P183" s="360"/>
      <c r="Q183" s="360"/>
      <c r="R183" s="369">
        <v>3</v>
      </c>
      <c r="S183" s="360"/>
      <c r="T183" s="360"/>
      <c r="U183" s="369" t="s">
        <v>456</v>
      </c>
      <c r="V183" s="360"/>
      <c r="W183" s="360"/>
      <c r="X183" s="361">
        <v>1</v>
      </c>
      <c r="Y183" s="369">
        <f t="shared" si="10"/>
        <v>1</v>
      </c>
      <c r="Z183" s="369">
        <f t="shared" ref="Z183:Z208" si="12">IF(R183&gt;0,1,0)</f>
        <v>1</v>
      </c>
      <c r="AA183" s="369">
        <f t="shared" si="11"/>
        <v>1</v>
      </c>
      <c r="AF183" s="330" t="s">
        <v>20</v>
      </c>
      <c r="AG183" s="330" t="s">
        <v>20</v>
      </c>
      <c r="AH183" s="330" t="s">
        <v>20</v>
      </c>
      <c r="AI183" s="330" t="s">
        <v>20</v>
      </c>
      <c r="AJ183" s="330" t="s">
        <v>20</v>
      </c>
      <c r="AK183" s="3" t="s">
        <v>486</v>
      </c>
      <c r="AL183" s="345" t="s">
        <v>14</v>
      </c>
      <c r="AM183" s="345" t="s">
        <v>14</v>
      </c>
      <c r="AN183" s="345" t="s">
        <v>14</v>
      </c>
      <c r="AO183" s="345" t="s">
        <v>14</v>
      </c>
      <c r="AP183" s="345" t="s">
        <v>14</v>
      </c>
      <c r="AQ183" s="330"/>
      <c r="AR183" s="3" t="s">
        <v>486</v>
      </c>
      <c r="AS183" s="324" t="s">
        <v>140</v>
      </c>
      <c r="AT183" s="324" t="s">
        <v>140</v>
      </c>
      <c r="AU183" s="324" t="s">
        <v>140</v>
      </c>
      <c r="AV183" s="324" t="s">
        <v>140</v>
      </c>
      <c r="AW183" s="324"/>
      <c r="AX183" s="324"/>
      <c r="AY183" s="324"/>
      <c r="AZ183" s="324" t="s">
        <v>230</v>
      </c>
      <c r="BA183" s="324" t="s">
        <v>230</v>
      </c>
      <c r="BB183" s="324" t="s">
        <v>230</v>
      </c>
      <c r="BC183" s="324" t="s">
        <v>228</v>
      </c>
      <c r="BD183" s="324" t="s">
        <v>228</v>
      </c>
      <c r="BE183" s="324" t="s">
        <v>228</v>
      </c>
      <c r="BF183" s="324" t="s">
        <v>228</v>
      </c>
      <c r="BG183" s="324"/>
      <c r="BH183" s="324"/>
      <c r="BI183" s="324"/>
      <c r="BJ183" s="324"/>
      <c r="BK183" s="3" t="s">
        <v>487</v>
      </c>
      <c r="BL183" s="3" t="s">
        <v>487</v>
      </c>
      <c r="BM183" s="3" t="s">
        <v>487</v>
      </c>
      <c r="BN183" s="330"/>
      <c r="BP183" s="98"/>
      <c r="BQ183" s="98"/>
      <c r="BR183" s="98"/>
      <c r="BS183" s="98"/>
      <c r="BT183" s="98"/>
      <c r="BV183" s="3"/>
    </row>
    <row r="184" spans="1:74" ht="31.2" customHeight="1" thickBot="1" x14ac:dyDescent="0.4">
      <c r="A184" s="417">
        <v>4</v>
      </c>
      <c r="B184" s="410" t="s">
        <v>459</v>
      </c>
      <c r="C184" s="418"/>
      <c r="D184" s="360">
        <v>1</v>
      </c>
      <c r="E184" s="360"/>
      <c r="F184" s="360">
        <v>6</v>
      </c>
      <c r="G184" s="360"/>
      <c r="H184" s="360">
        <v>6</v>
      </c>
      <c r="I184" s="360">
        <v>3</v>
      </c>
      <c r="J184" s="360">
        <v>3</v>
      </c>
      <c r="K184" s="360"/>
      <c r="L184" s="360"/>
      <c r="M184" s="360">
        <v>3</v>
      </c>
      <c r="N184" s="360"/>
      <c r="O184" s="360"/>
      <c r="P184" s="360">
        <v>3</v>
      </c>
      <c r="Q184" s="360">
        <v>3</v>
      </c>
      <c r="R184" s="360"/>
      <c r="S184" s="360">
        <v>2</v>
      </c>
      <c r="T184" s="360"/>
      <c r="U184" s="360"/>
      <c r="V184" s="360"/>
      <c r="W184" s="360"/>
      <c r="X184" s="361">
        <v>1</v>
      </c>
      <c r="Y184" s="369">
        <f t="shared" si="10"/>
        <v>0</v>
      </c>
      <c r="Z184" s="369">
        <f t="shared" si="12"/>
        <v>0</v>
      </c>
      <c r="AA184" s="369">
        <f t="shared" si="11"/>
        <v>1</v>
      </c>
      <c r="AF184" s="345" t="s">
        <v>140</v>
      </c>
      <c r="AG184" s="345" t="s">
        <v>140</v>
      </c>
      <c r="AH184" s="345" t="s">
        <v>140</v>
      </c>
      <c r="AI184" s="345" t="s">
        <v>140</v>
      </c>
      <c r="AJ184" s="324" t="s">
        <v>31</v>
      </c>
      <c r="AK184" s="324" t="s">
        <v>31</v>
      </c>
      <c r="AL184" s="345" t="s">
        <v>17</v>
      </c>
      <c r="AM184" s="345" t="s">
        <v>17</v>
      </c>
      <c r="AN184" s="345" t="s">
        <v>17</v>
      </c>
      <c r="AO184" s="345" t="s">
        <v>17</v>
      </c>
      <c r="AP184" s="345" t="s">
        <v>17</v>
      </c>
      <c r="AQ184" s="345" t="s">
        <v>17</v>
      </c>
      <c r="AR184" s="324"/>
      <c r="AS184" s="324" t="s">
        <v>25</v>
      </c>
      <c r="AT184" s="324" t="s">
        <v>25</v>
      </c>
      <c r="AU184" s="324" t="s">
        <v>25</v>
      </c>
      <c r="AV184" s="324" t="s">
        <v>25</v>
      </c>
      <c r="AW184" s="324" t="s">
        <v>25</v>
      </c>
      <c r="AX184" s="324" t="s">
        <v>25</v>
      </c>
      <c r="AY184" s="324" t="s">
        <v>25</v>
      </c>
      <c r="AZ184" s="324" t="s">
        <v>236</v>
      </c>
      <c r="BA184" s="324" t="s">
        <v>236</v>
      </c>
      <c r="BB184" s="324" t="s">
        <v>236</v>
      </c>
      <c r="BC184" s="324"/>
      <c r="BD184" s="324" t="s">
        <v>237</v>
      </c>
      <c r="BE184" s="324" t="s">
        <v>237</v>
      </c>
      <c r="BF184" s="324" t="s">
        <v>237</v>
      </c>
      <c r="BG184" s="345" t="s">
        <v>242</v>
      </c>
      <c r="BH184" s="345" t="s">
        <v>242</v>
      </c>
      <c r="BI184" s="345" t="s">
        <v>242</v>
      </c>
      <c r="BJ184" s="324"/>
      <c r="BK184" s="330"/>
      <c r="BL184" s="324"/>
      <c r="BM184" s="330"/>
      <c r="BN184" s="330"/>
      <c r="BP184" s="98"/>
      <c r="BQ184" s="98"/>
      <c r="BR184" s="98"/>
      <c r="BS184" s="98"/>
      <c r="BT184" s="98"/>
      <c r="BV184" s="3"/>
    </row>
    <row r="185" spans="1:74" ht="31.2" customHeight="1" thickBot="1" x14ac:dyDescent="0.4">
      <c r="A185" s="417">
        <v>5</v>
      </c>
      <c r="B185" s="410" t="s">
        <v>460</v>
      </c>
      <c r="C185" s="371"/>
      <c r="D185" s="369">
        <v>1</v>
      </c>
      <c r="E185" s="369"/>
      <c r="F185" s="369">
        <v>6</v>
      </c>
      <c r="G185" s="369"/>
      <c r="H185" s="369">
        <v>6</v>
      </c>
      <c r="I185" s="369">
        <v>3</v>
      </c>
      <c r="J185" s="369">
        <v>3</v>
      </c>
      <c r="K185" s="369"/>
      <c r="L185" s="369">
        <v>3</v>
      </c>
      <c r="M185" s="369"/>
      <c r="N185" s="369"/>
      <c r="O185" s="369"/>
      <c r="P185" s="369"/>
      <c r="Q185" s="369">
        <v>3</v>
      </c>
      <c r="R185" s="369"/>
      <c r="S185" s="369">
        <v>2</v>
      </c>
      <c r="T185" s="369"/>
      <c r="U185" s="369"/>
      <c r="V185" s="369"/>
      <c r="W185" s="369">
        <v>1</v>
      </c>
      <c r="X185" s="361">
        <v>1</v>
      </c>
      <c r="Y185" s="369">
        <f t="shared" si="10"/>
        <v>0</v>
      </c>
      <c r="Z185" s="369">
        <f t="shared" si="12"/>
        <v>0</v>
      </c>
      <c r="AA185" s="369">
        <f t="shared" si="11"/>
        <v>1</v>
      </c>
      <c r="AF185" s="345" t="s">
        <v>140</v>
      </c>
      <c r="AG185" s="345" t="s">
        <v>140</v>
      </c>
      <c r="AH185" s="345" t="s">
        <v>140</v>
      </c>
      <c r="AI185" s="345" t="s">
        <v>140</v>
      </c>
      <c r="AJ185" s="324" t="s">
        <v>31</v>
      </c>
      <c r="AK185" s="324" t="s">
        <v>31</v>
      </c>
      <c r="AL185" s="345" t="s">
        <v>17</v>
      </c>
      <c r="AM185" s="345" t="s">
        <v>17</v>
      </c>
      <c r="AN185" s="345" t="s">
        <v>17</v>
      </c>
      <c r="AO185" s="345" t="s">
        <v>17</v>
      </c>
      <c r="AP185" s="345" t="s">
        <v>17</v>
      </c>
      <c r="AQ185" s="345" t="s">
        <v>17</v>
      </c>
      <c r="AR185" s="324"/>
      <c r="AS185" s="324" t="s">
        <v>25</v>
      </c>
      <c r="AT185" s="324" t="s">
        <v>25</v>
      </c>
      <c r="AU185" s="324" t="s">
        <v>25</v>
      </c>
      <c r="AV185" s="324" t="s">
        <v>25</v>
      </c>
      <c r="AW185" s="324" t="s">
        <v>25</v>
      </c>
      <c r="AX185" s="324" t="s">
        <v>25</v>
      </c>
      <c r="AY185" s="324" t="s">
        <v>25</v>
      </c>
      <c r="AZ185" s="324" t="s">
        <v>230</v>
      </c>
      <c r="BA185" s="3" t="s">
        <v>230</v>
      </c>
      <c r="BB185" s="324" t="s">
        <v>230</v>
      </c>
      <c r="BC185" s="324"/>
      <c r="BD185" s="345" t="s">
        <v>242</v>
      </c>
      <c r="BE185" s="345" t="s">
        <v>242</v>
      </c>
      <c r="BF185" s="345" t="s">
        <v>242</v>
      </c>
      <c r="BG185" s="345" t="s">
        <v>488</v>
      </c>
      <c r="BH185" s="345" t="s">
        <v>488</v>
      </c>
      <c r="BI185" s="345" t="s">
        <v>488</v>
      </c>
      <c r="BJ185" s="324" t="s">
        <v>19</v>
      </c>
      <c r="BK185" s="330"/>
      <c r="BL185" s="324"/>
      <c r="BM185" s="330"/>
      <c r="BN185" s="330"/>
      <c r="BP185" s="98"/>
      <c r="BQ185" s="98"/>
      <c r="BR185" s="98"/>
      <c r="BS185" s="98"/>
      <c r="BT185" s="98"/>
      <c r="BV185" s="3"/>
    </row>
    <row r="186" spans="1:74" ht="31.2" customHeight="1" thickBot="1" x14ac:dyDescent="0.4">
      <c r="A186" s="417">
        <v>6</v>
      </c>
      <c r="B186" s="410" t="s">
        <v>461</v>
      </c>
      <c r="C186" s="371"/>
      <c r="D186" s="360">
        <v>1</v>
      </c>
      <c r="E186" s="360">
        <v>4</v>
      </c>
      <c r="F186" s="360"/>
      <c r="G186" s="360">
        <v>4</v>
      </c>
      <c r="H186" s="360"/>
      <c r="I186" s="362" t="s">
        <v>341</v>
      </c>
      <c r="J186" s="360">
        <v>3</v>
      </c>
      <c r="K186" s="360"/>
      <c r="L186" s="360">
        <v>3</v>
      </c>
      <c r="M186" s="360"/>
      <c r="N186" s="360"/>
      <c r="O186" s="360"/>
      <c r="P186" s="360"/>
      <c r="Q186" s="360">
        <v>3</v>
      </c>
      <c r="R186" s="369"/>
      <c r="S186" s="360">
        <v>2</v>
      </c>
      <c r="T186" s="360"/>
      <c r="U186" s="360"/>
      <c r="V186" s="360"/>
      <c r="W186" s="360"/>
      <c r="X186" s="361">
        <v>1</v>
      </c>
      <c r="Y186" s="369">
        <f t="shared" si="10"/>
        <v>1</v>
      </c>
      <c r="Z186" s="369">
        <f t="shared" si="12"/>
        <v>0</v>
      </c>
      <c r="AA186" s="369">
        <f t="shared" si="11"/>
        <v>1</v>
      </c>
      <c r="AF186" s="330" t="s">
        <v>20</v>
      </c>
      <c r="AG186" s="330" t="s">
        <v>20</v>
      </c>
      <c r="AH186" s="330" t="s">
        <v>20</v>
      </c>
      <c r="AI186" s="330" t="s">
        <v>20</v>
      </c>
      <c r="AJ186" s="330" t="s">
        <v>20</v>
      </c>
      <c r="AL186" s="345" t="s">
        <v>14</v>
      </c>
      <c r="AM186" s="345" t="s">
        <v>14</v>
      </c>
      <c r="AN186" s="345" t="s">
        <v>14</v>
      </c>
      <c r="AO186" s="345" t="s">
        <v>14</v>
      </c>
      <c r="AP186" s="345" t="s">
        <v>14</v>
      </c>
      <c r="AQ186" s="330"/>
      <c r="AR186" s="324"/>
      <c r="AS186" s="324" t="s">
        <v>140</v>
      </c>
      <c r="AT186" s="324" t="s">
        <v>140</v>
      </c>
      <c r="AU186" s="324" t="s">
        <v>140</v>
      </c>
      <c r="AV186" s="324" t="s">
        <v>140</v>
      </c>
      <c r="AW186" s="324"/>
      <c r="AX186" s="324" t="s">
        <v>31</v>
      </c>
      <c r="AY186" s="324" t="s">
        <v>31</v>
      </c>
      <c r="AZ186" s="324" t="s">
        <v>230</v>
      </c>
      <c r="BA186" s="3" t="s">
        <v>230</v>
      </c>
      <c r="BB186" s="324" t="s">
        <v>230</v>
      </c>
      <c r="BD186" s="345" t="s">
        <v>242</v>
      </c>
      <c r="BE186" s="345" t="s">
        <v>242</v>
      </c>
      <c r="BF186" s="345" t="s">
        <v>242</v>
      </c>
      <c r="BG186" s="345"/>
      <c r="BH186" s="324"/>
      <c r="BI186" s="324"/>
      <c r="BJ186" s="324"/>
      <c r="BK186" s="3" t="s">
        <v>487</v>
      </c>
      <c r="BL186" s="3" t="s">
        <v>487</v>
      </c>
      <c r="BM186" s="3" t="s">
        <v>487</v>
      </c>
      <c r="BN186" s="330"/>
      <c r="BP186" s="98"/>
      <c r="BQ186" s="98"/>
      <c r="BR186" s="98"/>
      <c r="BS186" s="98"/>
      <c r="BT186" s="98"/>
      <c r="BV186" s="3"/>
    </row>
    <row r="187" spans="1:74" ht="31.2" customHeight="1" thickBot="1" x14ac:dyDescent="0.4">
      <c r="A187" s="417">
        <v>7</v>
      </c>
      <c r="B187" s="410" t="s">
        <v>462</v>
      </c>
      <c r="C187" s="371">
        <v>1</v>
      </c>
      <c r="D187" s="369"/>
      <c r="E187" s="369"/>
      <c r="F187" s="369">
        <v>6</v>
      </c>
      <c r="G187" s="360"/>
      <c r="H187" s="360">
        <v>6</v>
      </c>
      <c r="I187" s="362" t="s">
        <v>341</v>
      </c>
      <c r="J187" s="360">
        <v>3</v>
      </c>
      <c r="K187" s="360"/>
      <c r="L187" s="360">
        <v>3</v>
      </c>
      <c r="M187" s="360"/>
      <c r="N187" s="360">
        <v>3</v>
      </c>
      <c r="O187" s="360"/>
      <c r="P187" s="360"/>
      <c r="Q187" s="360"/>
      <c r="R187" s="369">
        <v>3</v>
      </c>
      <c r="S187" s="360"/>
      <c r="T187" s="369"/>
      <c r="U187" s="369" t="s">
        <v>456</v>
      </c>
      <c r="V187" s="360"/>
      <c r="W187" s="360">
        <v>1</v>
      </c>
      <c r="X187" s="361">
        <v>1</v>
      </c>
      <c r="Y187" s="369">
        <f t="shared" si="10"/>
        <v>0</v>
      </c>
      <c r="Z187" s="369">
        <f t="shared" si="12"/>
        <v>1</v>
      </c>
      <c r="AA187" s="369">
        <f t="shared" si="11"/>
        <v>1</v>
      </c>
      <c r="AF187" s="345" t="s">
        <v>140</v>
      </c>
      <c r="AG187" s="345" t="s">
        <v>140</v>
      </c>
      <c r="AH187" s="345" t="s">
        <v>140</v>
      </c>
      <c r="AI187" s="345" t="s">
        <v>140</v>
      </c>
      <c r="AJ187" s="324"/>
      <c r="AK187" s="3" t="s">
        <v>486</v>
      </c>
      <c r="AL187" s="345" t="s">
        <v>17</v>
      </c>
      <c r="AM187" s="345" t="s">
        <v>17</v>
      </c>
      <c r="AN187" s="345" t="s">
        <v>17</v>
      </c>
      <c r="AO187" s="345" t="s">
        <v>17</v>
      </c>
      <c r="AP187" s="345" t="s">
        <v>17</v>
      </c>
      <c r="AQ187" s="345" t="s">
        <v>17</v>
      </c>
      <c r="AR187" s="3" t="s">
        <v>486</v>
      </c>
      <c r="AS187" s="324" t="s">
        <v>25</v>
      </c>
      <c r="AT187" s="324" t="s">
        <v>25</v>
      </c>
      <c r="AU187" s="324" t="s">
        <v>25</v>
      </c>
      <c r="AV187" s="324" t="s">
        <v>25</v>
      </c>
      <c r="AW187" s="324" t="s">
        <v>25</v>
      </c>
      <c r="AX187" s="324" t="s">
        <v>25</v>
      </c>
      <c r="AY187" s="324" t="s">
        <v>25</v>
      </c>
      <c r="AZ187" s="324" t="s">
        <v>230</v>
      </c>
      <c r="BA187" s="3" t="s">
        <v>230</v>
      </c>
      <c r="BB187" s="324" t="s">
        <v>230</v>
      </c>
      <c r="BC187" s="324" t="s">
        <v>228</v>
      </c>
      <c r="BD187" s="324" t="s">
        <v>228</v>
      </c>
      <c r="BE187" s="324" t="s">
        <v>228</v>
      </c>
      <c r="BF187" s="324" t="s">
        <v>228</v>
      </c>
      <c r="BG187" s="324"/>
      <c r="BH187" s="324"/>
      <c r="BI187" s="324"/>
      <c r="BJ187" s="324" t="s">
        <v>19</v>
      </c>
      <c r="BK187" s="330" t="s">
        <v>22</v>
      </c>
      <c r="BL187" s="330" t="s">
        <v>22</v>
      </c>
      <c r="BM187" s="330" t="s">
        <v>22</v>
      </c>
      <c r="BN187" s="330"/>
      <c r="BP187" s="98"/>
      <c r="BQ187" s="98"/>
      <c r="BR187" s="98"/>
      <c r="BS187" s="98"/>
      <c r="BT187" s="98"/>
      <c r="BV187" s="3"/>
    </row>
    <row r="188" spans="1:74" ht="31.2" customHeight="1" thickBot="1" x14ac:dyDescent="0.4">
      <c r="A188" s="417">
        <v>8</v>
      </c>
      <c r="B188" s="410" t="s">
        <v>463</v>
      </c>
      <c r="C188" s="371">
        <v>1</v>
      </c>
      <c r="D188" s="360"/>
      <c r="E188" s="360"/>
      <c r="F188" s="360">
        <v>6</v>
      </c>
      <c r="G188" s="360"/>
      <c r="H188" s="360">
        <v>6</v>
      </c>
      <c r="I188" s="362" t="s">
        <v>341</v>
      </c>
      <c r="J188" s="360">
        <v>3</v>
      </c>
      <c r="K188" s="360"/>
      <c r="L188" s="360"/>
      <c r="M188" s="360">
        <v>3</v>
      </c>
      <c r="N188" s="369"/>
      <c r="O188" s="360"/>
      <c r="P188" s="360">
        <v>3</v>
      </c>
      <c r="Q188" s="360"/>
      <c r="R188" s="369"/>
      <c r="S188" s="360">
        <v>2</v>
      </c>
      <c r="T188" s="360"/>
      <c r="U188" s="360"/>
      <c r="V188" s="360"/>
      <c r="W188" s="360"/>
      <c r="X188" s="361">
        <v>1</v>
      </c>
      <c r="Y188" s="369">
        <f t="shared" si="10"/>
        <v>0</v>
      </c>
      <c r="Z188" s="369">
        <f t="shared" si="12"/>
        <v>0</v>
      </c>
      <c r="AA188" s="369">
        <f t="shared" si="11"/>
        <v>1</v>
      </c>
      <c r="AF188" s="345" t="s">
        <v>140</v>
      </c>
      <c r="AG188" s="345" t="s">
        <v>140</v>
      </c>
      <c r="AH188" s="345" t="s">
        <v>140</v>
      </c>
      <c r="AI188" s="345" t="s">
        <v>140</v>
      </c>
      <c r="AJ188" s="324" t="s">
        <v>31</v>
      </c>
      <c r="AK188" s="324" t="s">
        <v>31</v>
      </c>
      <c r="AL188" s="345" t="s">
        <v>17</v>
      </c>
      <c r="AM188" s="345" t="s">
        <v>17</v>
      </c>
      <c r="AN188" s="345" t="s">
        <v>17</v>
      </c>
      <c r="AO188" s="345" t="s">
        <v>17</v>
      </c>
      <c r="AP188" s="345" t="s">
        <v>17</v>
      </c>
      <c r="AQ188" s="345" t="s">
        <v>17</v>
      </c>
      <c r="AR188" s="324"/>
      <c r="AS188" s="324" t="s">
        <v>25</v>
      </c>
      <c r="AT188" s="324" t="s">
        <v>25</v>
      </c>
      <c r="AU188" s="324" t="s">
        <v>25</v>
      </c>
      <c r="AV188" s="324" t="s">
        <v>25</v>
      </c>
      <c r="AW188" s="324" t="s">
        <v>25</v>
      </c>
      <c r="AX188" s="324" t="s">
        <v>25</v>
      </c>
      <c r="AY188" s="324" t="s">
        <v>25</v>
      </c>
      <c r="AZ188" s="324" t="s">
        <v>236</v>
      </c>
      <c r="BA188" s="324" t="s">
        <v>236</v>
      </c>
      <c r="BB188" s="324" t="s">
        <v>236</v>
      </c>
      <c r="BC188" s="324"/>
      <c r="BD188" s="324" t="s">
        <v>237</v>
      </c>
      <c r="BE188" s="324" t="s">
        <v>237</v>
      </c>
      <c r="BF188" s="324" t="s">
        <v>237</v>
      </c>
      <c r="BG188" s="345"/>
      <c r="BH188" s="324"/>
      <c r="BI188" s="324"/>
      <c r="BJ188" s="324"/>
      <c r="BK188" s="3" t="s">
        <v>487</v>
      </c>
      <c r="BL188" s="3" t="s">
        <v>487</v>
      </c>
      <c r="BM188" s="3" t="s">
        <v>487</v>
      </c>
      <c r="BN188" s="330"/>
      <c r="BP188" s="98"/>
      <c r="BQ188" s="98"/>
      <c r="BR188" s="98"/>
      <c r="BS188" s="98"/>
      <c r="BT188" s="98"/>
      <c r="BV188" s="3"/>
    </row>
    <row r="189" spans="1:74" ht="31.2" customHeight="1" thickBot="1" x14ac:dyDescent="0.4">
      <c r="A189" s="417">
        <v>9</v>
      </c>
      <c r="B189" s="410" t="s">
        <v>464</v>
      </c>
      <c r="C189" s="371"/>
      <c r="D189" s="369">
        <v>1</v>
      </c>
      <c r="E189" s="369"/>
      <c r="F189" s="369">
        <v>6</v>
      </c>
      <c r="G189" s="369"/>
      <c r="H189" s="360">
        <v>6</v>
      </c>
      <c r="I189" s="360">
        <v>3</v>
      </c>
      <c r="J189" s="369">
        <v>3</v>
      </c>
      <c r="K189" s="369"/>
      <c r="L189" s="360"/>
      <c r="M189" s="360">
        <v>3</v>
      </c>
      <c r="N189" s="360"/>
      <c r="O189" s="360"/>
      <c r="P189" s="360"/>
      <c r="Q189" s="360">
        <v>3</v>
      </c>
      <c r="R189" s="369"/>
      <c r="S189" s="360">
        <v>2</v>
      </c>
      <c r="T189" s="369"/>
      <c r="U189" s="360"/>
      <c r="V189" s="360"/>
      <c r="W189" s="360">
        <v>1</v>
      </c>
      <c r="X189" s="361">
        <v>1</v>
      </c>
      <c r="Y189" s="369">
        <f t="shared" si="10"/>
        <v>0</v>
      </c>
      <c r="Z189" s="369">
        <f t="shared" si="12"/>
        <v>0</v>
      </c>
      <c r="AA189" s="369">
        <f t="shared" si="11"/>
        <v>1</v>
      </c>
      <c r="AF189" s="345" t="s">
        <v>140</v>
      </c>
      <c r="AG189" s="345" t="s">
        <v>140</v>
      </c>
      <c r="AH189" s="345" t="s">
        <v>140</v>
      </c>
      <c r="AI189" s="345" t="s">
        <v>140</v>
      </c>
      <c r="AJ189" s="324" t="s">
        <v>31</v>
      </c>
      <c r="AK189" s="324" t="s">
        <v>31</v>
      </c>
      <c r="AL189" s="345" t="s">
        <v>17</v>
      </c>
      <c r="AM189" s="345" t="s">
        <v>17</v>
      </c>
      <c r="AN189" s="345" t="s">
        <v>17</v>
      </c>
      <c r="AO189" s="345" t="s">
        <v>17</v>
      </c>
      <c r="AP189" s="345" t="s">
        <v>17</v>
      </c>
      <c r="AQ189" s="345" t="s">
        <v>17</v>
      </c>
      <c r="AR189" s="324"/>
      <c r="AS189" s="324" t="s">
        <v>25</v>
      </c>
      <c r="AT189" s="324" t="s">
        <v>25</v>
      </c>
      <c r="AU189" s="324" t="s">
        <v>25</v>
      </c>
      <c r="AV189" s="324" t="s">
        <v>25</v>
      </c>
      <c r="AW189" s="324" t="s">
        <v>25</v>
      </c>
      <c r="AX189" s="324" t="s">
        <v>25</v>
      </c>
      <c r="AY189" s="324" t="s">
        <v>25</v>
      </c>
      <c r="AZ189" s="324" t="s">
        <v>236</v>
      </c>
      <c r="BA189" s="324" t="s">
        <v>236</v>
      </c>
      <c r="BB189" s="324" t="s">
        <v>236</v>
      </c>
      <c r="BC189" s="324"/>
      <c r="BD189" s="345" t="s">
        <v>242</v>
      </c>
      <c r="BE189" s="345" t="s">
        <v>242</v>
      </c>
      <c r="BF189" s="345" t="s">
        <v>242</v>
      </c>
      <c r="BG189" s="345" t="s">
        <v>488</v>
      </c>
      <c r="BH189" s="345" t="s">
        <v>488</v>
      </c>
      <c r="BI189" s="345" t="s">
        <v>488</v>
      </c>
      <c r="BJ189" s="324" t="s">
        <v>19</v>
      </c>
      <c r="BK189" s="330"/>
      <c r="BL189" s="324"/>
      <c r="BM189" s="330"/>
      <c r="BN189" s="330"/>
      <c r="BP189" s="98"/>
      <c r="BQ189" s="98"/>
      <c r="BR189" s="98"/>
      <c r="BS189" s="98"/>
      <c r="BT189" s="98"/>
      <c r="BV189" s="3"/>
    </row>
    <row r="190" spans="1:74" ht="31.2" customHeight="1" thickBot="1" x14ac:dyDescent="0.4">
      <c r="A190" s="417">
        <v>10</v>
      </c>
      <c r="B190" s="410" t="s">
        <v>465</v>
      </c>
      <c r="C190" s="371"/>
      <c r="D190" s="360">
        <v>1</v>
      </c>
      <c r="E190" s="360"/>
      <c r="F190" s="360">
        <v>6</v>
      </c>
      <c r="G190" s="360"/>
      <c r="H190" s="360">
        <v>6</v>
      </c>
      <c r="I190" s="360">
        <v>3</v>
      </c>
      <c r="J190" s="360">
        <v>3</v>
      </c>
      <c r="K190" s="360"/>
      <c r="L190" s="360">
        <v>3</v>
      </c>
      <c r="M190" s="360"/>
      <c r="N190" s="369"/>
      <c r="O190" s="360"/>
      <c r="P190" s="360"/>
      <c r="Q190" s="360">
        <v>3</v>
      </c>
      <c r="R190" s="369"/>
      <c r="S190" s="360">
        <v>2</v>
      </c>
      <c r="T190" s="360"/>
      <c r="U190" s="360"/>
      <c r="V190" s="360"/>
      <c r="W190" s="360"/>
      <c r="X190" s="361">
        <v>1</v>
      </c>
      <c r="Y190" s="369">
        <f t="shared" si="10"/>
        <v>0</v>
      </c>
      <c r="Z190" s="369">
        <f t="shared" si="12"/>
        <v>0</v>
      </c>
      <c r="AA190" s="369">
        <f t="shared" si="11"/>
        <v>1</v>
      </c>
      <c r="AF190" s="345" t="s">
        <v>140</v>
      </c>
      <c r="AG190" s="345" t="s">
        <v>140</v>
      </c>
      <c r="AH190" s="345" t="s">
        <v>140</v>
      </c>
      <c r="AI190" s="345" t="s">
        <v>140</v>
      </c>
      <c r="AJ190" s="324" t="s">
        <v>31</v>
      </c>
      <c r="AK190" s="324" t="s">
        <v>31</v>
      </c>
      <c r="AL190" s="345" t="s">
        <v>17</v>
      </c>
      <c r="AM190" s="345" t="s">
        <v>17</v>
      </c>
      <c r="AN190" s="345" t="s">
        <v>17</v>
      </c>
      <c r="AO190" s="345" t="s">
        <v>17</v>
      </c>
      <c r="AP190" s="345" t="s">
        <v>17</v>
      </c>
      <c r="AQ190" s="345" t="s">
        <v>17</v>
      </c>
      <c r="AR190" s="324"/>
      <c r="AS190" s="324" t="s">
        <v>25</v>
      </c>
      <c r="AT190" s="324" t="s">
        <v>25</v>
      </c>
      <c r="AU190" s="324" t="s">
        <v>25</v>
      </c>
      <c r="AV190" s="324" t="s">
        <v>25</v>
      </c>
      <c r="AW190" s="324" t="s">
        <v>25</v>
      </c>
      <c r="AX190" s="324" t="s">
        <v>25</v>
      </c>
      <c r="AY190" s="324" t="s">
        <v>25</v>
      </c>
      <c r="AZ190" s="324" t="s">
        <v>230</v>
      </c>
      <c r="BA190" s="3" t="s">
        <v>230</v>
      </c>
      <c r="BB190" s="324" t="s">
        <v>230</v>
      </c>
      <c r="BC190" s="324"/>
      <c r="BD190" s="345" t="s">
        <v>242</v>
      </c>
      <c r="BE190" s="345" t="s">
        <v>242</v>
      </c>
      <c r="BF190" s="345" t="s">
        <v>242</v>
      </c>
      <c r="BG190" s="345" t="s">
        <v>488</v>
      </c>
      <c r="BH190" s="345" t="s">
        <v>488</v>
      </c>
      <c r="BI190" s="345" t="s">
        <v>488</v>
      </c>
      <c r="BJ190" s="324"/>
      <c r="BK190" s="330"/>
      <c r="BL190" s="324"/>
      <c r="BM190" s="330"/>
      <c r="BN190" s="330"/>
      <c r="BP190" s="98"/>
      <c r="BQ190" s="98"/>
      <c r="BR190" s="98"/>
      <c r="BS190" s="98"/>
      <c r="BT190" s="98"/>
      <c r="BV190" s="3"/>
    </row>
    <row r="191" spans="1:74" ht="31.2" customHeight="1" thickBot="1" x14ac:dyDescent="0.4">
      <c r="A191" s="417">
        <v>11</v>
      </c>
      <c r="B191" s="410" t="s">
        <v>466</v>
      </c>
      <c r="C191" s="371">
        <v>1</v>
      </c>
      <c r="D191" s="369"/>
      <c r="E191" s="369">
        <v>4</v>
      </c>
      <c r="F191" s="369"/>
      <c r="G191" s="369">
        <v>4</v>
      </c>
      <c r="H191" s="360"/>
      <c r="I191" s="362" t="s">
        <v>341</v>
      </c>
      <c r="J191" s="369">
        <v>3</v>
      </c>
      <c r="K191" s="369"/>
      <c r="L191" s="360"/>
      <c r="M191" s="360">
        <v>3</v>
      </c>
      <c r="N191" s="360"/>
      <c r="O191" s="360">
        <v>3</v>
      </c>
      <c r="P191" s="360"/>
      <c r="Q191" s="360"/>
      <c r="R191" s="369"/>
      <c r="S191" s="360">
        <v>2</v>
      </c>
      <c r="T191" s="369"/>
      <c r="U191" s="360"/>
      <c r="V191" s="362">
        <v>1</v>
      </c>
      <c r="W191" s="360"/>
      <c r="X191" s="361">
        <v>1</v>
      </c>
      <c r="Y191" s="369">
        <f t="shared" si="10"/>
        <v>1</v>
      </c>
      <c r="Z191" s="369">
        <f t="shared" si="12"/>
        <v>0</v>
      </c>
      <c r="AA191" s="369">
        <f t="shared" si="11"/>
        <v>1</v>
      </c>
      <c r="AF191" s="330" t="s">
        <v>20</v>
      </c>
      <c r="AG191" s="330" t="s">
        <v>20</v>
      </c>
      <c r="AH191" s="330" t="s">
        <v>20</v>
      </c>
      <c r="AI191" s="330" t="s">
        <v>20</v>
      </c>
      <c r="AJ191" s="330" t="s">
        <v>20</v>
      </c>
      <c r="AL191" s="345" t="s">
        <v>14</v>
      </c>
      <c r="AM191" s="345" t="s">
        <v>14</v>
      </c>
      <c r="AN191" s="345" t="s">
        <v>14</v>
      </c>
      <c r="AO191" s="345" t="s">
        <v>14</v>
      </c>
      <c r="AP191" s="345" t="s">
        <v>14</v>
      </c>
      <c r="AQ191" s="330"/>
      <c r="AR191" s="324"/>
      <c r="AS191" s="324" t="s">
        <v>140</v>
      </c>
      <c r="AT191" s="324" t="s">
        <v>140</v>
      </c>
      <c r="AU191" s="324" t="s">
        <v>140</v>
      </c>
      <c r="AV191" s="324" t="s">
        <v>140</v>
      </c>
      <c r="AW191" s="324"/>
      <c r="AX191" s="324" t="s">
        <v>31</v>
      </c>
      <c r="AY191" s="324" t="s">
        <v>31</v>
      </c>
      <c r="AZ191" s="3" t="s">
        <v>487</v>
      </c>
      <c r="BA191" s="3" t="s">
        <v>487</v>
      </c>
      <c r="BB191" s="3" t="s">
        <v>487</v>
      </c>
      <c r="BC191" s="324"/>
      <c r="BD191" s="324" t="s">
        <v>236</v>
      </c>
      <c r="BE191" s="324" t="s">
        <v>236</v>
      </c>
      <c r="BF191" s="324" t="s">
        <v>236</v>
      </c>
      <c r="BG191" s="345" t="s">
        <v>231</v>
      </c>
      <c r="BH191" s="345" t="s">
        <v>231</v>
      </c>
      <c r="BI191" s="345" t="s">
        <v>231</v>
      </c>
      <c r="BJ191" s="345" t="s">
        <v>231</v>
      </c>
      <c r="BK191" s="330"/>
      <c r="BL191" s="324"/>
      <c r="BM191" s="330"/>
      <c r="BN191" s="330"/>
      <c r="BP191" s="98"/>
      <c r="BQ191" s="98"/>
      <c r="BR191" s="98"/>
      <c r="BS191" s="98"/>
      <c r="BT191" s="98"/>
      <c r="BV191" s="3"/>
    </row>
    <row r="192" spans="1:74" ht="31.2" customHeight="1" thickBot="1" x14ac:dyDescent="0.4">
      <c r="A192" s="417">
        <v>12</v>
      </c>
      <c r="B192" s="410" t="s">
        <v>467</v>
      </c>
      <c r="C192" s="360"/>
      <c r="D192" s="360">
        <v>1</v>
      </c>
      <c r="E192" s="360"/>
      <c r="F192" s="360">
        <v>6</v>
      </c>
      <c r="G192" s="360">
        <v>4</v>
      </c>
      <c r="H192" s="360"/>
      <c r="I192" s="360">
        <v>3</v>
      </c>
      <c r="J192" s="360">
        <v>3</v>
      </c>
      <c r="K192" s="360"/>
      <c r="L192" s="360"/>
      <c r="M192" s="360">
        <v>3</v>
      </c>
      <c r="N192" s="360"/>
      <c r="O192" s="360"/>
      <c r="P192" s="360"/>
      <c r="Q192" s="360">
        <v>3</v>
      </c>
      <c r="R192" s="360"/>
      <c r="S192" s="360">
        <v>2</v>
      </c>
      <c r="T192" s="360"/>
      <c r="U192" s="360"/>
      <c r="V192" s="360"/>
      <c r="W192" s="360"/>
      <c r="X192" s="361">
        <v>1</v>
      </c>
      <c r="Y192" s="369">
        <f t="shared" si="10"/>
        <v>0</v>
      </c>
      <c r="Z192" s="369">
        <f t="shared" si="12"/>
        <v>0</v>
      </c>
      <c r="AA192" s="369">
        <f t="shared" si="11"/>
        <v>1</v>
      </c>
      <c r="AF192" s="345" t="s">
        <v>140</v>
      </c>
      <c r="AG192" s="345" t="s">
        <v>140</v>
      </c>
      <c r="AH192" s="345" t="s">
        <v>140</v>
      </c>
      <c r="AI192" s="345" t="s">
        <v>140</v>
      </c>
      <c r="AJ192" s="345"/>
      <c r="AK192" s="345"/>
      <c r="AL192" s="345" t="s">
        <v>17</v>
      </c>
      <c r="AM192" s="345" t="s">
        <v>17</v>
      </c>
      <c r="AN192" s="345" t="s">
        <v>17</v>
      </c>
      <c r="AO192" s="345" t="s">
        <v>17</v>
      </c>
      <c r="AP192" s="345" t="s">
        <v>17</v>
      </c>
      <c r="AQ192" s="345" t="s">
        <v>17</v>
      </c>
      <c r="AR192" s="324"/>
      <c r="AS192" s="324" t="s">
        <v>14</v>
      </c>
      <c r="AT192" s="324" t="s">
        <v>14</v>
      </c>
      <c r="AU192" s="324" t="s">
        <v>14</v>
      </c>
      <c r="AV192" s="324" t="s">
        <v>14</v>
      </c>
      <c r="AW192" s="324" t="s">
        <v>14</v>
      </c>
      <c r="AX192" s="324" t="s">
        <v>31</v>
      </c>
      <c r="AY192" s="324" t="s">
        <v>31</v>
      </c>
      <c r="AZ192" s="324" t="s">
        <v>236</v>
      </c>
      <c r="BA192" s="324" t="s">
        <v>236</v>
      </c>
      <c r="BB192" s="324" t="s">
        <v>236</v>
      </c>
      <c r="BC192" s="324"/>
      <c r="BD192" s="345" t="s">
        <v>242</v>
      </c>
      <c r="BE192" s="345" t="s">
        <v>242</v>
      </c>
      <c r="BF192" s="345" t="s">
        <v>242</v>
      </c>
      <c r="BG192" s="345" t="s">
        <v>488</v>
      </c>
      <c r="BH192" s="345" t="s">
        <v>488</v>
      </c>
      <c r="BI192" s="345" t="s">
        <v>488</v>
      </c>
      <c r="BJ192" s="324"/>
      <c r="BK192" s="330"/>
      <c r="BL192" s="324"/>
      <c r="BM192" s="330"/>
      <c r="BN192" s="330"/>
      <c r="BP192" s="98"/>
      <c r="BQ192" s="98"/>
      <c r="BR192" s="98"/>
      <c r="BS192" s="98"/>
      <c r="BT192" s="98"/>
      <c r="BV192" s="3"/>
    </row>
    <row r="193" spans="1:74" ht="31.2" customHeight="1" thickBot="1" x14ac:dyDescent="0.4">
      <c r="A193" s="417">
        <v>13</v>
      </c>
      <c r="B193" s="410" t="s">
        <v>468</v>
      </c>
      <c r="C193" s="371"/>
      <c r="D193" s="369">
        <v>1</v>
      </c>
      <c r="E193" s="369"/>
      <c r="F193" s="369">
        <v>6</v>
      </c>
      <c r="G193" s="369">
        <v>4</v>
      </c>
      <c r="H193" s="369"/>
      <c r="I193" s="369">
        <v>3</v>
      </c>
      <c r="J193" s="369">
        <v>3</v>
      </c>
      <c r="K193" s="369"/>
      <c r="L193" s="369"/>
      <c r="M193" s="369">
        <v>3</v>
      </c>
      <c r="N193" s="369"/>
      <c r="O193" s="369"/>
      <c r="P193" s="369"/>
      <c r="Q193" s="369">
        <v>3</v>
      </c>
      <c r="R193" s="369"/>
      <c r="S193" s="369">
        <v>2</v>
      </c>
      <c r="T193" s="369"/>
      <c r="U193" s="369"/>
      <c r="V193" s="369"/>
      <c r="W193" s="369">
        <v>1</v>
      </c>
      <c r="X193" s="361">
        <v>1</v>
      </c>
      <c r="Y193" s="369">
        <f t="shared" si="10"/>
        <v>0</v>
      </c>
      <c r="Z193" s="369">
        <f t="shared" si="12"/>
        <v>0</v>
      </c>
      <c r="AA193" s="369">
        <f t="shared" si="11"/>
        <v>1</v>
      </c>
      <c r="AF193" s="345" t="s">
        <v>140</v>
      </c>
      <c r="AG193" s="345" t="s">
        <v>140</v>
      </c>
      <c r="AH193" s="345" t="s">
        <v>140</v>
      </c>
      <c r="AI193" s="345" t="s">
        <v>140</v>
      </c>
      <c r="AJ193" s="345"/>
      <c r="AK193" s="345"/>
      <c r="AL193" s="345" t="s">
        <v>17</v>
      </c>
      <c r="AM193" s="345" t="s">
        <v>17</v>
      </c>
      <c r="AN193" s="345" t="s">
        <v>17</v>
      </c>
      <c r="AO193" s="345" t="s">
        <v>17</v>
      </c>
      <c r="AP193" s="345" t="s">
        <v>17</v>
      </c>
      <c r="AQ193" s="345" t="s">
        <v>17</v>
      </c>
      <c r="AR193" s="324"/>
      <c r="AS193" s="324" t="s">
        <v>14</v>
      </c>
      <c r="AT193" s="324" t="s">
        <v>14</v>
      </c>
      <c r="AU193" s="324" t="s">
        <v>14</v>
      </c>
      <c r="AV193" s="324" t="s">
        <v>14</v>
      </c>
      <c r="AW193" s="324" t="s">
        <v>14</v>
      </c>
      <c r="AX193" s="324" t="s">
        <v>31</v>
      </c>
      <c r="AY193" s="324" t="s">
        <v>31</v>
      </c>
      <c r="AZ193" s="324" t="s">
        <v>236</v>
      </c>
      <c r="BA193" s="324" t="s">
        <v>236</v>
      </c>
      <c r="BB193" s="324" t="s">
        <v>236</v>
      </c>
      <c r="BC193" s="324"/>
      <c r="BD193" s="345" t="s">
        <v>242</v>
      </c>
      <c r="BE193" s="345" t="s">
        <v>242</v>
      </c>
      <c r="BF193" s="345" t="s">
        <v>242</v>
      </c>
      <c r="BG193" s="345" t="s">
        <v>488</v>
      </c>
      <c r="BH193" s="345" t="s">
        <v>488</v>
      </c>
      <c r="BI193" s="345" t="s">
        <v>488</v>
      </c>
      <c r="BJ193" s="324" t="s">
        <v>19</v>
      </c>
      <c r="BK193" s="330"/>
      <c r="BL193" s="324"/>
      <c r="BM193" s="330"/>
      <c r="BN193" s="330"/>
      <c r="BP193" s="98"/>
      <c r="BQ193" s="98"/>
      <c r="BR193" s="98"/>
      <c r="BS193" s="98"/>
      <c r="BT193" s="98"/>
      <c r="BV193" s="3"/>
    </row>
    <row r="194" spans="1:74" ht="31.2" customHeight="1" thickBot="1" x14ac:dyDescent="0.4">
      <c r="A194" s="417">
        <v>14</v>
      </c>
      <c r="B194" s="410" t="s">
        <v>469</v>
      </c>
      <c r="C194" s="371">
        <v>1</v>
      </c>
      <c r="D194" s="369"/>
      <c r="E194" s="369">
        <v>4</v>
      </c>
      <c r="F194" s="369"/>
      <c r="G194" s="360">
        <v>4</v>
      </c>
      <c r="H194" s="360"/>
      <c r="I194" s="362" t="s">
        <v>341</v>
      </c>
      <c r="J194" s="360">
        <v>3</v>
      </c>
      <c r="K194" s="360"/>
      <c r="L194" s="360">
        <v>3</v>
      </c>
      <c r="M194" s="360"/>
      <c r="N194" s="360"/>
      <c r="O194" s="360">
        <v>3</v>
      </c>
      <c r="P194" s="360"/>
      <c r="Q194" s="360"/>
      <c r="R194" s="369"/>
      <c r="S194" s="360">
        <v>2</v>
      </c>
      <c r="T194" s="360"/>
      <c r="U194" s="360"/>
      <c r="V194" s="362">
        <v>1</v>
      </c>
      <c r="W194" s="360"/>
      <c r="X194" s="361">
        <v>1</v>
      </c>
      <c r="Y194" s="369">
        <f t="shared" si="10"/>
        <v>1</v>
      </c>
      <c r="Z194" s="369">
        <f t="shared" si="12"/>
        <v>0</v>
      </c>
      <c r="AA194" s="369">
        <f t="shared" si="11"/>
        <v>1</v>
      </c>
      <c r="AF194" s="330" t="s">
        <v>20</v>
      </c>
      <c r="AG194" s="330" t="s">
        <v>20</v>
      </c>
      <c r="AH194" s="330" t="s">
        <v>20</v>
      </c>
      <c r="AI194" s="330" t="s">
        <v>20</v>
      </c>
      <c r="AJ194" s="330" t="s">
        <v>20</v>
      </c>
      <c r="AL194" s="345" t="s">
        <v>14</v>
      </c>
      <c r="AM194" s="345" t="s">
        <v>14</v>
      </c>
      <c r="AN194" s="345" t="s">
        <v>14</v>
      </c>
      <c r="AO194" s="345" t="s">
        <v>14</v>
      </c>
      <c r="AP194" s="345" t="s">
        <v>14</v>
      </c>
      <c r="AQ194" s="330"/>
      <c r="AR194" s="324"/>
      <c r="AS194" s="324" t="s">
        <v>140</v>
      </c>
      <c r="AT194" s="324" t="s">
        <v>140</v>
      </c>
      <c r="AU194" s="324" t="s">
        <v>140</v>
      </c>
      <c r="AV194" s="324" t="s">
        <v>140</v>
      </c>
      <c r="AW194" s="324"/>
      <c r="AX194" s="324" t="s">
        <v>31</v>
      </c>
      <c r="AY194" s="324" t="s">
        <v>31</v>
      </c>
      <c r="AZ194" s="324" t="s">
        <v>230</v>
      </c>
      <c r="BA194" s="3" t="s">
        <v>230</v>
      </c>
      <c r="BB194" s="324" t="s">
        <v>230</v>
      </c>
      <c r="BD194" s="324"/>
      <c r="BE194" s="324"/>
      <c r="BF194" s="324"/>
      <c r="BG194" s="345" t="s">
        <v>231</v>
      </c>
      <c r="BH194" s="345" t="s">
        <v>231</v>
      </c>
      <c r="BI194" s="345" t="s">
        <v>231</v>
      </c>
      <c r="BJ194" s="345" t="s">
        <v>231</v>
      </c>
      <c r="BK194" s="3" t="s">
        <v>487</v>
      </c>
      <c r="BL194" s="3" t="s">
        <v>487</v>
      </c>
      <c r="BM194" s="3" t="s">
        <v>487</v>
      </c>
      <c r="BN194" s="330"/>
      <c r="BP194" s="98"/>
      <c r="BQ194" s="98"/>
      <c r="BR194" s="98"/>
      <c r="BS194" s="98"/>
      <c r="BT194" s="98"/>
      <c r="BV194" s="3"/>
    </row>
    <row r="195" spans="1:74" ht="31.2" customHeight="1" thickBot="1" x14ac:dyDescent="0.4">
      <c r="A195" s="417">
        <v>15</v>
      </c>
      <c r="B195" s="410" t="s">
        <v>470</v>
      </c>
      <c r="C195" s="371"/>
      <c r="D195" s="369">
        <v>1</v>
      </c>
      <c r="E195" s="369">
        <v>4</v>
      </c>
      <c r="F195" s="369"/>
      <c r="G195" s="360">
        <v>4</v>
      </c>
      <c r="H195" s="360"/>
      <c r="I195" s="362" t="s">
        <v>341</v>
      </c>
      <c r="J195" s="360">
        <v>3</v>
      </c>
      <c r="K195" s="360"/>
      <c r="L195" s="360">
        <v>3</v>
      </c>
      <c r="M195" s="360"/>
      <c r="N195" s="369"/>
      <c r="O195" s="360"/>
      <c r="P195" s="360"/>
      <c r="Q195" s="360">
        <v>3</v>
      </c>
      <c r="R195" s="372"/>
      <c r="S195" s="360">
        <v>2</v>
      </c>
      <c r="T195" s="369"/>
      <c r="U195" s="360"/>
      <c r="V195" s="360"/>
      <c r="W195" s="360">
        <v>1</v>
      </c>
      <c r="X195" s="361">
        <v>1</v>
      </c>
      <c r="Y195" s="369">
        <f t="shared" si="10"/>
        <v>1</v>
      </c>
      <c r="Z195" s="369">
        <f t="shared" si="12"/>
        <v>0</v>
      </c>
      <c r="AA195" s="369">
        <f t="shared" si="11"/>
        <v>1</v>
      </c>
      <c r="AF195" s="330" t="s">
        <v>20</v>
      </c>
      <c r="AG195" s="330" t="s">
        <v>20</v>
      </c>
      <c r="AH195" s="330" t="s">
        <v>20</v>
      </c>
      <c r="AI195" s="330" t="s">
        <v>20</v>
      </c>
      <c r="AJ195" s="330" t="s">
        <v>20</v>
      </c>
      <c r="AL195" s="345" t="s">
        <v>14</v>
      </c>
      <c r="AM195" s="345" t="s">
        <v>14</v>
      </c>
      <c r="AN195" s="345" t="s">
        <v>14</v>
      </c>
      <c r="AO195" s="345" t="s">
        <v>14</v>
      </c>
      <c r="AP195" s="345" t="s">
        <v>14</v>
      </c>
      <c r="AQ195" s="330"/>
      <c r="AR195" s="324"/>
      <c r="AS195" s="324" t="s">
        <v>140</v>
      </c>
      <c r="AT195" s="324" t="s">
        <v>140</v>
      </c>
      <c r="AU195" s="324" t="s">
        <v>140</v>
      </c>
      <c r="AV195" s="324" t="s">
        <v>140</v>
      </c>
      <c r="AW195" s="324"/>
      <c r="AX195" s="324" t="s">
        <v>31</v>
      </c>
      <c r="AY195" s="324" t="s">
        <v>31</v>
      </c>
      <c r="AZ195" s="324" t="s">
        <v>230</v>
      </c>
      <c r="BA195" s="3" t="s">
        <v>230</v>
      </c>
      <c r="BB195" s="324" t="s">
        <v>230</v>
      </c>
      <c r="BC195" s="324"/>
      <c r="BD195" s="345" t="s">
        <v>242</v>
      </c>
      <c r="BE195" s="345" t="s">
        <v>242</v>
      </c>
      <c r="BF195" s="345" t="s">
        <v>242</v>
      </c>
      <c r="BG195" s="345"/>
      <c r="BH195" s="324"/>
      <c r="BI195" s="324"/>
      <c r="BJ195" s="324" t="s">
        <v>19</v>
      </c>
      <c r="BK195" s="3" t="s">
        <v>487</v>
      </c>
      <c r="BL195" s="3" t="s">
        <v>487</v>
      </c>
      <c r="BM195" s="3" t="s">
        <v>487</v>
      </c>
      <c r="BN195" s="330"/>
      <c r="BP195" s="98"/>
      <c r="BQ195" s="98"/>
      <c r="BR195" s="98"/>
      <c r="BS195" s="98"/>
      <c r="BT195" s="98"/>
      <c r="BV195" s="3"/>
    </row>
    <row r="196" spans="1:74" ht="31.2" customHeight="1" thickBot="1" x14ac:dyDescent="0.4">
      <c r="A196" s="417">
        <v>16</v>
      </c>
      <c r="B196" s="410" t="s">
        <v>471</v>
      </c>
      <c r="C196" s="371"/>
      <c r="D196" s="369">
        <v>1</v>
      </c>
      <c r="E196" s="369"/>
      <c r="F196" s="369">
        <v>6</v>
      </c>
      <c r="G196" s="360"/>
      <c r="H196" s="360">
        <v>6</v>
      </c>
      <c r="I196" s="360">
        <v>3</v>
      </c>
      <c r="J196" s="369">
        <v>3</v>
      </c>
      <c r="K196" s="369"/>
      <c r="L196" s="360"/>
      <c r="M196" s="360"/>
      <c r="N196" s="360">
        <v>3</v>
      </c>
      <c r="O196" s="360"/>
      <c r="P196" s="360">
        <v>3</v>
      </c>
      <c r="Q196" s="360">
        <v>3</v>
      </c>
      <c r="R196" s="360"/>
      <c r="S196" s="360">
        <v>2</v>
      </c>
      <c r="T196" s="360"/>
      <c r="U196" s="360"/>
      <c r="V196" s="360"/>
      <c r="W196" s="360"/>
      <c r="X196" s="361">
        <v>1</v>
      </c>
      <c r="Y196" s="369">
        <f t="shared" si="10"/>
        <v>0</v>
      </c>
      <c r="Z196" s="369">
        <f t="shared" si="12"/>
        <v>0</v>
      </c>
      <c r="AA196" s="369">
        <f t="shared" si="11"/>
        <v>1</v>
      </c>
      <c r="AF196" s="345" t="s">
        <v>140</v>
      </c>
      <c r="AG196" s="345" t="s">
        <v>140</v>
      </c>
      <c r="AH196" s="345" t="s">
        <v>140</v>
      </c>
      <c r="AI196" s="345" t="s">
        <v>140</v>
      </c>
      <c r="AJ196" s="324" t="s">
        <v>31</v>
      </c>
      <c r="AK196" s="324" t="s">
        <v>31</v>
      </c>
      <c r="AL196" s="345" t="s">
        <v>17</v>
      </c>
      <c r="AM196" s="345" t="s">
        <v>17</v>
      </c>
      <c r="AN196" s="345" t="s">
        <v>17</v>
      </c>
      <c r="AO196" s="345" t="s">
        <v>17</v>
      </c>
      <c r="AP196" s="345" t="s">
        <v>17</v>
      </c>
      <c r="AQ196" s="345" t="s">
        <v>17</v>
      </c>
      <c r="AR196" s="324"/>
      <c r="AS196" s="324" t="s">
        <v>25</v>
      </c>
      <c r="AT196" s="324" t="s">
        <v>25</v>
      </c>
      <c r="AU196" s="324" t="s">
        <v>25</v>
      </c>
      <c r="AV196" s="324" t="s">
        <v>25</v>
      </c>
      <c r="AW196" s="324" t="s">
        <v>25</v>
      </c>
      <c r="AX196" s="324" t="s">
        <v>25</v>
      </c>
      <c r="AY196" s="324" t="s">
        <v>25</v>
      </c>
      <c r="AZ196" s="324"/>
      <c r="BB196" s="324"/>
      <c r="BC196" s="324"/>
      <c r="BD196" s="324" t="s">
        <v>237</v>
      </c>
      <c r="BE196" s="324" t="s">
        <v>237</v>
      </c>
      <c r="BF196" s="324" t="s">
        <v>237</v>
      </c>
      <c r="BG196" s="345" t="s">
        <v>242</v>
      </c>
      <c r="BH196" s="345" t="s">
        <v>242</v>
      </c>
      <c r="BI196" s="345" t="s">
        <v>242</v>
      </c>
      <c r="BJ196" s="324"/>
      <c r="BK196" s="330" t="s">
        <v>22</v>
      </c>
      <c r="BL196" s="330" t="s">
        <v>22</v>
      </c>
      <c r="BM196" s="330" t="s">
        <v>22</v>
      </c>
      <c r="BN196" s="330"/>
      <c r="BP196" s="98"/>
      <c r="BQ196" s="98"/>
      <c r="BR196" s="98"/>
      <c r="BS196" s="98"/>
      <c r="BT196" s="98"/>
      <c r="BV196" s="3"/>
    </row>
    <row r="197" spans="1:74" ht="31.2" customHeight="1" thickBot="1" x14ac:dyDescent="0.4">
      <c r="A197" s="417">
        <v>17</v>
      </c>
      <c r="B197" s="410" t="s">
        <v>472</v>
      </c>
      <c r="C197" s="371">
        <v>1</v>
      </c>
      <c r="D197" s="360"/>
      <c r="E197" s="360">
        <v>4</v>
      </c>
      <c r="F197" s="360"/>
      <c r="G197" s="360">
        <v>4</v>
      </c>
      <c r="H197" s="360"/>
      <c r="I197" s="362" t="s">
        <v>341</v>
      </c>
      <c r="J197" s="369">
        <v>3</v>
      </c>
      <c r="K197" s="369"/>
      <c r="L197" s="360">
        <v>3</v>
      </c>
      <c r="M197" s="360"/>
      <c r="N197" s="369"/>
      <c r="O197" s="360"/>
      <c r="P197" s="360"/>
      <c r="Q197" s="360">
        <v>3</v>
      </c>
      <c r="R197" s="369"/>
      <c r="S197" s="360"/>
      <c r="T197" s="360"/>
      <c r="U197" s="369" t="s">
        <v>456</v>
      </c>
      <c r="V197" s="360"/>
      <c r="W197" s="360">
        <v>1</v>
      </c>
      <c r="X197" s="361">
        <v>1</v>
      </c>
      <c r="Y197" s="369">
        <f t="shared" si="10"/>
        <v>1</v>
      </c>
      <c r="Z197" s="369">
        <f t="shared" si="12"/>
        <v>0</v>
      </c>
      <c r="AA197" s="369">
        <f t="shared" si="11"/>
        <v>1</v>
      </c>
      <c r="AF197" s="330" t="s">
        <v>20</v>
      </c>
      <c r="AG197" s="330" t="s">
        <v>20</v>
      </c>
      <c r="AH197" s="330" t="s">
        <v>20</v>
      </c>
      <c r="AI197" s="330" t="s">
        <v>20</v>
      </c>
      <c r="AJ197" s="330" t="s">
        <v>20</v>
      </c>
      <c r="AK197" s="3" t="s">
        <v>486</v>
      </c>
      <c r="AL197" s="345" t="s">
        <v>14</v>
      </c>
      <c r="AM197" s="345" t="s">
        <v>14</v>
      </c>
      <c r="AN197" s="345" t="s">
        <v>14</v>
      </c>
      <c r="AO197" s="345" t="s">
        <v>14</v>
      </c>
      <c r="AP197" s="345" t="s">
        <v>14</v>
      </c>
      <c r="AQ197" s="330"/>
      <c r="AR197" s="3" t="s">
        <v>486</v>
      </c>
      <c r="AS197" s="324" t="s">
        <v>140</v>
      </c>
      <c r="AT197" s="324" t="s">
        <v>140</v>
      </c>
      <c r="AU197" s="324" t="s">
        <v>140</v>
      </c>
      <c r="AV197" s="324" t="s">
        <v>140</v>
      </c>
      <c r="AW197" s="324"/>
      <c r="AX197" s="324"/>
      <c r="AY197" s="324"/>
      <c r="AZ197" s="324" t="s">
        <v>230</v>
      </c>
      <c r="BA197" s="3" t="s">
        <v>230</v>
      </c>
      <c r="BB197" s="324" t="s">
        <v>230</v>
      </c>
      <c r="BC197" s="324"/>
      <c r="BD197" s="345" t="s">
        <v>242</v>
      </c>
      <c r="BE197" s="345" t="s">
        <v>242</v>
      </c>
      <c r="BF197" s="345" t="s">
        <v>242</v>
      </c>
      <c r="BG197" s="345"/>
      <c r="BH197" s="324"/>
      <c r="BI197" s="324"/>
      <c r="BJ197" s="324" t="s">
        <v>19</v>
      </c>
      <c r="BK197" s="3" t="s">
        <v>487</v>
      </c>
      <c r="BL197" s="3" t="s">
        <v>487</v>
      </c>
      <c r="BM197" s="3" t="s">
        <v>487</v>
      </c>
      <c r="BN197" s="330"/>
      <c r="BP197" s="98"/>
      <c r="BQ197" s="98"/>
      <c r="BR197" s="98"/>
      <c r="BS197" s="98"/>
      <c r="BT197" s="98"/>
      <c r="BV197" s="3"/>
    </row>
    <row r="198" spans="1:74" ht="31.2" customHeight="1" thickBot="1" x14ac:dyDescent="0.4">
      <c r="A198" s="417">
        <v>18</v>
      </c>
      <c r="B198" s="410" t="s">
        <v>473</v>
      </c>
      <c r="C198" s="371"/>
      <c r="D198" s="369">
        <v>1</v>
      </c>
      <c r="E198" s="369"/>
      <c r="F198" s="369">
        <v>6</v>
      </c>
      <c r="G198" s="369"/>
      <c r="H198" s="401">
        <v>6</v>
      </c>
      <c r="I198" s="360">
        <v>3</v>
      </c>
      <c r="J198" s="369">
        <v>3</v>
      </c>
      <c r="K198" s="369"/>
      <c r="L198" s="360">
        <v>3</v>
      </c>
      <c r="M198" s="360">
        <v>3</v>
      </c>
      <c r="N198" s="360"/>
      <c r="O198" s="360"/>
      <c r="P198" s="360"/>
      <c r="Q198" s="360">
        <v>3</v>
      </c>
      <c r="R198" s="372"/>
      <c r="S198" s="360">
        <v>2</v>
      </c>
      <c r="T198" s="369"/>
      <c r="U198" s="360"/>
      <c r="V198" s="360"/>
      <c r="W198" s="360"/>
      <c r="X198" s="361">
        <v>1</v>
      </c>
      <c r="Y198" s="369">
        <f t="shared" si="10"/>
        <v>0</v>
      </c>
      <c r="Z198" s="369">
        <f t="shared" si="12"/>
        <v>0</v>
      </c>
      <c r="AA198" s="369">
        <f t="shared" si="11"/>
        <v>1</v>
      </c>
      <c r="AF198" s="345" t="s">
        <v>140</v>
      </c>
      <c r="AG198" s="345" t="s">
        <v>140</v>
      </c>
      <c r="AH198" s="345" t="s">
        <v>140</v>
      </c>
      <c r="AI198" s="345" t="s">
        <v>140</v>
      </c>
      <c r="AJ198" s="324" t="s">
        <v>31</v>
      </c>
      <c r="AK198" s="324" t="s">
        <v>31</v>
      </c>
      <c r="AL198" s="345" t="s">
        <v>17</v>
      </c>
      <c r="AM198" s="345" t="s">
        <v>17</v>
      </c>
      <c r="AN198" s="345" t="s">
        <v>17</v>
      </c>
      <c r="AO198" s="345" t="s">
        <v>17</v>
      </c>
      <c r="AP198" s="345" t="s">
        <v>17</v>
      </c>
      <c r="AQ198" s="345" t="s">
        <v>17</v>
      </c>
      <c r="AR198" s="324"/>
      <c r="AS198" s="324" t="s">
        <v>25</v>
      </c>
      <c r="AT198" s="324" t="s">
        <v>25</v>
      </c>
      <c r="AU198" s="324" t="s">
        <v>25</v>
      </c>
      <c r="AV198" s="324" t="s">
        <v>25</v>
      </c>
      <c r="AW198" s="324" t="s">
        <v>25</v>
      </c>
      <c r="AX198" s="324" t="s">
        <v>25</v>
      </c>
      <c r="AY198" s="324" t="s">
        <v>25</v>
      </c>
      <c r="AZ198" s="324" t="s">
        <v>230</v>
      </c>
      <c r="BA198" s="3" t="s">
        <v>230</v>
      </c>
      <c r="BB198" s="324" t="s">
        <v>230</v>
      </c>
      <c r="BC198" s="324"/>
      <c r="BD198" s="345" t="s">
        <v>242</v>
      </c>
      <c r="BE198" s="345" t="s">
        <v>242</v>
      </c>
      <c r="BF198" s="345" t="s">
        <v>242</v>
      </c>
      <c r="BG198" s="345" t="s">
        <v>488</v>
      </c>
      <c r="BH198" s="345" t="s">
        <v>488</v>
      </c>
      <c r="BI198" s="345" t="s">
        <v>488</v>
      </c>
      <c r="BJ198" s="324"/>
      <c r="BK198" s="330"/>
      <c r="BL198" s="324"/>
      <c r="BM198" s="330"/>
      <c r="BN198" s="330"/>
      <c r="BP198" s="98"/>
      <c r="BQ198" s="98"/>
      <c r="BR198" s="98"/>
      <c r="BS198" s="98"/>
      <c r="BT198" s="98"/>
      <c r="BV198" s="3"/>
    </row>
    <row r="199" spans="1:74" ht="31.2" customHeight="1" thickBot="1" x14ac:dyDescent="0.4">
      <c r="A199" s="417">
        <v>19</v>
      </c>
      <c r="B199" s="410" t="s">
        <v>474</v>
      </c>
      <c r="C199" s="371">
        <v>1</v>
      </c>
      <c r="D199" s="369"/>
      <c r="E199" s="369">
        <v>4</v>
      </c>
      <c r="F199" s="369"/>
      <c r="G199" s="360">
        <v>4</v>
      </c>
      <c r="H199" s="360"/>
      <c r="I199" s="362" t="s">
        <v>341</v>
      </c>
      <c r="J199" s="360">
        <v>3</v>
      </c>
      <c r="K199" s="360"/>
      <c r="L199" s="360">
        <v>3</v>
      </c>
      <c r="M199" s="360"/>
      <c r="N199" s="360"/>
      <c r="O199" s="360"/>
      <c r="P199" s="360"/>
      <c r="Q199" s="360"/>
      <c r="R199" s="369">
        <v>3</v>
      </c>
      <c r="S199" s="360">
        <v>2</v>
      </c>
      <c r="T199" s="360"/>
      <c r="U199" s="360"/>
      <c r="V199" s="360"/>
      <c r="W199" s="360">
        <v>1</v>
      </c>
      <c r="X199" s="361">
        <v>1</v>
      </c>
      <c r="Y199" s="369">
        <f t="shared" si="10"/>
        <v>1</v>
      </c>
      <c r="Z199" s="369">
        <f t="shared" si="12"/>
        <v>1</v>
      </c>
      <c r="AA199" s="369">
        <f t="shared" si="11"/>
        <v>1</v>
      </c>
      <c r="AF199" s="330" t="s">
        <v>20</v>
      </c>
      <c r="AG199" s="330" t="s">
        <v>20</v>
      </c>
      <c r="AH199" s="330" t="s">
        <v>20</v>
      </c>
      <c r="AI199" s="330" t="s">
        <v>20</v>
      </c>
      <c r="AJ199" s="330" t="s">
        <v>20</v>
      </c>
      <c r="AL199" s="345" t="s">
        <v>14</v>
      </c>
      <c r="AM199" s="345" t="s">
        <v>14</v>
      </c>
      <c r="AN199" s="345" t="s">
        <v>14</v>
      </c>
      <c r="AO199" s="345" t="s">
        <v>14</v>
      </c>
      <c r="AP199" s="345" t="s">
        <v>14</v>
      </c>
      <c r="AQ199" s="330"/>
      <c r="AR199" s="324"/>
      <c r="AS199" s="324" t="s">
        <v>140</v>
      </c>
      <c r="AT199" s="324" t="s">
        <v>140</v>
      </c>
      <c r="AU199" s="324" t="s">
        <v>140</v>
      </c>
      <c r="AV199" s="324" t="s">
        <v>140</v>
      </c>
      <c r="AW199" s="324"/>
      <c r="AX199" s="324" t="s">
        <v>31</v>
      </c>
      <c r="AY199" s="324" t="s">
        <v>31</v>
      </c>
      <c r="AZ199" s="324" t="s">
        <v>230</v>
      </c>
      <c r="BA199" s="3" t="s">
        <v>230</v>
      </c>
      <c r="BB199" s="324" t="s">
        <v>230</v>
      </c>
      <c r="BC199" s="324" t="s">
        <v>228</v>
      </c>
      <c r="BD199" s="324" t="s">
        <v>228</v>
      </c>
      <c r="BE199" s="324" t="s">
        <v>228</v>
      </c>
      <c r="BF199" s="324" t="s">
        <v>228</v>
      </c>
      <c r="BG199" s="324"/>
      <c r="BH199" s="324"/>
      <c r="BI199" s="324"/>
      <c r="BJ199" s="324" t="s">
        <v>19</v>
      </c>
      <c r="BK199" s="3" t="s">
        <v>487</v>
      </c>
      <c r="BL199" s="3" t="s">
        <v>487</v>
      </c>
      <c r="BM199" s="3" t="s">
        <v>487</v>
      </c>
      <c r="BN199" s="330"/>
      <c r="BP199" s="98"/>
      <c r="BQ199" s="98"/>
      <c r="BR199" s="98"/>
      <c r="BS199" s="98"/>
      <c r="BT199" s="98"/>
      <c r="BV199" s="3"/>
    </row>
    <row r="200" spans="1:74" ht="31.2" customHeight="1" thickBot="1" x14ac:dyDescent="0.4">
      <c r="A200" s="417">
        <v>20</v>
      </c>
      <c r="B200" s="410" t="s">
        <v>475</v>
      </c>
      <c r="C200" s="371">
        <v>1</v>
      </c>
      <c r="D200" s="369"/>
      <c r="E200" s="369"/>
      <c r="F200" s="369">
        <v>6</v>
      </c>
      <c r="G200" s="370">
        <v>4</v>
      </c>
      <c r="H200" s="360"/>
      <c r="I200" s="360">
        <v>3</v>
      </c>
      <c r="J200" s="360">
        <v>3</v>
      </c>
      <c r="K200" s="360"/>
      <c r="L200" s="360">
        <v>3</v>
      </c>
      <c r="M200" s="360"/>
      <c r="N200" s="360"/>
      <c r="O200" s="360"/>
      <c r="P200" s="370"/>
      <c r="Q200" s="360">
        <v>3</v>
      </c>
      <c r="R200" s="360"/>
      <c r="S200" s="360"/>
      <c r="T200" s="360">
        <v>2</v>
      </c>
      <c r="U200" s="369"/>
      <c r="V200" s="360"/>
      <c r="W200" s="360">
        <v>1</v>
      </c>
      <c r="X200" s="361">
        <v>1</v>
      </c>
      <c r="Y200" s="369">
        <f t="shared" si="10"/>
        <v>0</v>
      </c>
      <c r="Z200" s="369">
        <f t="shared" si="12"/>
        <v>0</v>
      </c>
      <c r="AA200" s="369">
        <f t="shared" si="11"/>
        <v>1</v>
      </c>
      <c r="AF200" s="345" t="s">
        <v>140</v>
      </c>
      <c r="AG200" s="345" t="s">
        <v>140</v>
      </c>
      <c r="AH200" s="345" t="s">
        <v>140</v>
      </c>
      <c r="AI200" s="345" t="s">
        <v>140</v>
      </c>
      <c r="AJ200" s="345"/>
      <c r="AK200" s="345"/>
      <c r="AL200" s="345" t="s">
        <v>17</v>
      </c>
      <c r="AM200" s="345" t="s">
        <v>17</v>
      </c>
      <c r="AN200" s="345" t="s">
        <v>17</v>
      </c>
      <c r="AO200" s="345" t="s">
        <v>17</v>
      </c>
      <c r="AP200" s="345" t="s">
        <v>17</v>
      </c>
      <c r="AQ200" s="345" t="s">
        <v>17</v>
      </c>
      <c r="AR200" s="324"/>
      <c r="AS200" s="324" t="s">
        <v>14</v>
      </c>
      <c r="AT200" s="324" t="s">
        <v>14</v>
      </c>
      <c r="AU200" s="324" t="s">
        <v>14</v>
      </c>
      <c r="AV200" s="324" t="s">
        <v>14</v>
      </c>
      <c r="AW200" s="324" t="s">
        <v>14</v>
      </c>
      <c r="AX200" s="324" t="s">
        <v>232</v>
      </c>
      <c r="AY200" s="324" t="s">
        <v>232</v>
      </c>
      <c r="AZ200" s="324" t="s">
        <v>230</v>
      </c>
      <c r="BA200" s="3" t="s">
        <v>230</v>
      </c>
      <c r="BB200" s="324" t="s">
        <v>230</v>
      </c>
      <c r="BC200" s="324"/>
      <c r="BD200" s="345" t="s">
        <v>242</v>
      </c>
      <c r="BE200" s="345" t="s">
        <v>242</v>
      </c>
      <c r="BF200" s="345" t="s">
        <v>242</v>
      </c>
      <c r="BG200" s="345" t="s">
        <v>488</v>
      </c>
      <c r="BH200" s="345" t="s">
        <v>488</v>
      </c>
      <c r="BI200" s="345" t="s">
        <v>488</v>
      </c>
      <c r="BJ200" s="324" t="s">
        <v>19</v>
      </c>
      <c r="BK200" s="330"/>
      <c r="BL200" s="324"/>
      <c r="BM200" s="330"/>
      <c r="BN200" s="330"/>
      <c r="BP200" s="98"/>
      <c r="BQ200" s="98"/>
      <c r="BR200" s="98"/>
      <c r="BS200" s="98"/>
      <c r="BT200" s="98"/>
      <c r="BV200" s="3"/>
    </row>
    <row r="201" spans="1:74" ht="31.2" customHeight="1" thickBot="1" x14ac:dyDescent="0.4">
      <c r="A201" s="417">
        <v>21</v>
      </c>
      <c r="B201" s="410" t="s">
        <v>476</v>
      </c>
      <c r="C201" s="371">
        <v>1</v>
      </c>
      <c r="D201" s="369"/>
      <c r="E201" s="369"/>
      <c r="F201" s="369">
        <v>6</v>
      </c>
      <c r="G201" s="360"/>
      <c r="H201" s="360">
        <v>6</v>
      </c>
      <c r="I201" s="362" t="s">
        <v>341</v>
      </c>
      <c r="J201" s="360">
        <v>3</v>
      </c>
      <c r="K201" s="360"/>
      <c r="L201" s="360"/>
      <c r="M201" s="360"/>
      <c r="N201" s="360"/>
      <c r="O201" s="360">
        <v>3</v>
      </c>
      <c r="P201" s="360"/>
      <c r="Q201" s="360"/>
      <c r="R201" s="360">
        <v>3</v>
      </c>
      <c r="S201" s="360"/>
      <c r="T201" s="360"/>
      <c r="U201" s="369" t="s">
        <v>456</v>
      </c>
      <c r="V201" s="362">
        <v>1</v>
      </c>
      <c r="W201" s="360">
        <v>1</v>
      </c>
      <c r="X201" s="361">
        <v>1</v>
      </c>
      <c r="Y201" s="369">
        <f t="shared" si="10"/>
        <v>0</v>
      </c>
      <c r="Z201" s="369">
        <f t="shared" si="12"/>
        <v>1</v>
      </c>
      <c r="AA201" s="369">
        <f t="shared" si="11"/>
        <v>1</v>
      </c>
      <c r="AF201" s="345" t="s">
        <v>140</v>
      </c>
      <c r="AG201" s="345" t="s">
        <v>140</v>
      </c>
      <c r="AH201" s="345" t="s">
        <v>140</v>
      </c>
      <c r="AI201" s="345" t="s">
        <v>140</v>
      </c>
      <c r="AJ201" s="324"/>
      <c r="AK201" s="3" t="s">
        <v>486</v>
      </c>
      <c r="AL201" s="345" t="s">
        <v>17</v>
      </c>
      <c r="AM201" s="345" t="s">
        <v>17</v>
      </c>
      <c r="AN201" s="345" t="s">
        <v>17</v>
      </c>
      <c r="AO201" s="345" t="s">
        <v>17</v>
      </c>
      <c r="AP201" s="345" t="s">
        <v>17</v>
      </c>
      <c r="AQ201" s="345" t="s">
        <v>17</v>
      </c>
      <c r="AR201" s="3" t="s">
        <v>486</v>
      </c>
      <c r="AS201" s="324" t="s">
        <v>25</v>
      </c>
      <c r="AT201" s="324" t="s">
        <v>25</v>
      </c>
      <c r="AU201" s="324" t="s">
        <v>25</v>
      </c>
      <c r="AV201" s="324" t="s">
        <v>25</v>
      </c>
      <c r="AW201" s="324" t="s">
        <v>25</v>
      </c>
      <c r="AX201" s="324" t="s">
        <v>25</v>
      </c>
      <c r="AY201" s="324" t="s">
        <v>25</v>
      </c>
      <c r="AZ201" s="3" t="s">
        <v>487</v>
      </c>
      <c r="BA201" s="3" t="s">
        <v>487</v>
      </c>
      <c r="BB201" s="3" t="s">
        <v>487</v>
      </c>
      <c r="BC201" s="324" t="s">
        <v>228</v>
      </c>
      <c r="BD201" s="324" t="s">
        <v>228</v>
      </c>
      <c r="BE201" s="324" t="s">
        <v>228</v>
      </c>
      <c r="BF201" s="324" t="s">
        <v>228</v>
      </c>
      <c r="BG201" s="345" t="s">
        <v>231</v>
      </c>
      <c r="BH201" s="345" t="s">
        <v>231</v>
      </c>
      <c r="BI201" s="345" t="s">
        <v>231</v>
      </c>
      <c r="BJ201" s="345" t="s">
        <v>231</v>
      </c>
      <c r="BK201" s="330"/>
      <c r="BL201" s="324"/>
      <c r="BM201" s="330"/>
      <c r="BN201" s="330"/>
      <c r="BP201" s="98"/>
      <c r="BQ201" s="98"/>
      <c r="BR201" s="98"/>
      <c r="BS201" s="98"/>
      <c r="BT201" s="98"/>
      <c r="BV201" s="3"/>
    </row>
    <row r="202" spans="1:74" ht="31.2" customHeight="1" thickBot="1" x14ac:dyDescent="0.4">
      <c r="A202" s="417">
        <v>22</v>
      </c>
      <c r="B202" s="410" t="s">
        <v>477</v>
      </c>
      <c r="C202" s="360"/>
      <c r="D202" s="369">
        <v>1</v>
      </c>
      <c r="E202" s="369"/>
      <c r="F202" s="369">
        <v>6</v>
      </c>
      <c r="G202" s="369"/>
      <c r="H202" s="360">
        <v>6</v>
      </c>
      <c r="I202" s="360">
        <v>3</v>
      </c>
      <c r="J202" s="360">
        <v>3</v>
      </c>
      <c r="K202" s="360"/>
      <c r="L202" s="360"/>
      <c r="M202" s="360"/>
      <c r="N202" s="360">
        <v>3</v>
      </c>
      <c r="O202" s="360"/>
      <c r="P202" s="360">
        <v>3</v>
      </c>
      <c r="Q202" s="360">
        <v>3</v>
      </c>
      <c r="R202" s="360"/>
      <c r="S202" s="360">
        <v>2</v>
      </c>
      <c r="T202" s="360"/>
      <c r="U202" s="369"/>
      <c r="V202" s="360"/>
      <c r="W202" s="360">
        <v>1</v>
      </c>
      <c r="X202" s="361">
        <v>1</v>
      </c>
      <c r="Y202" s="369">
        <f t="shared" si="10"/>
        <v>0</v>
      </c>
      <c r="Z202" s="369">
        <f t="shared" si="12"/>
        <v>0</v>
      </c>
      <c r="AA202" s="369">
        <f t="shared" si="11"/>
        <v>1</v>
      </c>
      <c r="AF202" s="345" t="s">
        <v>140</v>
      </c>
      <c r="AG202" s="345" t="s">
        <v>140</v>
      </c>
      <c r="AH202" s="345" t="s">
        <v>140</v>
      </c>
      <c r="AI202" s="345" t="s">
        <v>140</v>
      </c>
      <c r="AJ202" s="324" t="s">
        <v>31</v>
      </c>
      <c r="AK202" s="324" t="s">
        <v>31</v>
      </c>
      <c r="AL202" s="345" t="s">
        <v>17</v>
      </c>
      <c r="AM202" s="345" t="s">
        <v>17</v>
      </c>
      <c r="AN202" s="345" t="s">
        <v>17</v>
      </c>
      <c r="AO202" s="345" t="s">
        <v>17</v>
      </c>
      <c r="AP202" s="345" t="s">
        <v>17</v>
      </c>
      <c r="AQ202" s="345" t="s">
        <v>17</v>
      </c>
      <c r="AR202" s="324"/>
      <c r="AS202" s="324" t="s">
        <v>25</v>
      </c>
      <c r="AT202" s="324" t="s">
        <v>25</v>
      </c>
      <c r="AU202" s="324" t="s">
        <v>25</v>
      </c>
      <c r="AV202" s="324" t="s">
        <v>25</v>
      </c>
      <c r="AW202" s="324" t="s">
        <v>25</v>
      </c>
      <c r="AX202" s="324" t="s">
        <v>25</v>
      </c>
      <c r="AY202" s="324" t="s">
        <v>25</v>
      </c>
      <c r="AZ202" s="324"/>
      <c r="BB202" s="324"/>
      <c r="BC202" s="324"/>
      <c r="BD202" s="324" t="s">
        <v>237</v>
      </c>
      <c r="BE202" s="324" t="s">
        <v>237</v>
      </c>
      <c r="BF202" s="324" t="s">
        <v>237</v>
      </c>
      <c r="BG202" s="345" t="s">
        <v>242</v>
      </c>
      <c r="BH202" s="345" t="s">
        <v>242</v>
      </c>
      <c r="BI202" s="345" t="s">
        <v>242</v>
      </c>
      <c r="BJ202" s="324" t="s">
        <v>19</v>
      </c>
      <c r="BK202" s="330" t="s">
        <v>22</v>
      </c>
      <c r="BL202" s="330" t="s">
        <v>22</v>
      </c>
      <c r="BM202" s="330" t="s">
        <v>22</v>
      </c>
      <c r="BN202" s="330"/>
      <c r="BP202" s="98"/>
      <c r="BQ202" s="98"/>
      <c r="BR202" s="98"/>
      <c r="BS202" s="98"/>
      <c r="BT202" s="98"/>
      <c r="BV202" s="3"/>
    </row>
    <row r="203" spans="1:74" ht="31.2" customHeight="1" thickBot="1" x14ac:dyDescent="0.4">
      <c r="A203" s="417">
        <v>23</v>
      </c>
      <c r="B203" s="410" t="s">
        <v>478</v>
      </c>
      <c r="C203" s="371"/>
      <c r="D203" s="360">
        <v>1</v>
      </c>
      <c r="E203" s="360"/>
      <c r="F203" s="360">
        <v>6</v>
      </c>
      <c r="G203" s="360"/>
      <c r="H203" s="360">
        <v>6</v>
      </c>
      <c r="I203" s="360">
        <v>3</v>
      </c>
      <c r="J203" s="369">
        <v>3</v>
      </c>
      <c r="K203" s="369"/>
      <c r="L203" s="360">
        <v>3</v>
      </c>
      <c r="M203" s="360">
        <v>3</v>
      </c>
      <c r="N203" s="369"/>
      <c r="O203" s="360"/>
      <c r="P203" s="360"/>
      <c r="Q203" s="360">
        <v>3</v>
      </c>
      <c r="R203" s="369"/>
      <c r="S203" s="360">
        <v>2</v>
      </c>
      <c r="T203" s="360"/>
      <c r="U203" s="360"/>
      <c r="V203" s="360"/>
      <c r="W203" s="360"/>
      <c r="X203" s="361">
        <v>1</v>
      </c>
      <c r="Y203" s="369">
        <f t="shared" si="10"/>
        <v>0</v>
      </c>
      <c r="Z203" s="369">
        <f t="shared" si="12"/>
        <v>0</v>
      </c>
      <c r="AA203" s="369">
        <f t="shared" si="11"/>
        <v>1</v>
      </c>
      <c r="AF203" s="345" t="s">
        <v>140</v>
      </c>
      <c r="AG203" s="345" t="s">
        <v>140</v>
      </c>
      <c r="AH203" s="345" t="s">
        <v>140</v>
      </c>
      <c r="AI203" s="345" t="s">
        <v>140</v>
      </c>
      <c r="AJ203" s="324" t="s">
        <v>31</v>
      </c>
      <c r="AK203" s="324" t="s">
        <v>31</v>
      </c>
      <c r="AL203" s="345" t="s">
        <v>17</v>
      </c>
      <c r="AM203" s="345" t="s">
        <v>17</v>
      </c>
      <c r="AN203" s="345" t="s">
        <v>17</v>
      </c>
      <c r="AO203" s="345" t="s">
        <v>17</v>
      </c>
      <c r="AP203" s="345" t="s">
        <v>17</v>
      </c>
      <c r="AQ203" s="345" t="s">
        <v>17</v>
      </c>
      <c r="AR203" s="324"/>
      <c r="AS203" s="324" t="s">
        <v>25</v>
      </c>
      <c r="AT203" s="324" t="s">
        <v>25</v>
      </c>
      <c r="AU203" s="324" t="s">
        <v>25</v>
      </c>
      <c r="AV203" s="324" t="s">
        <v>25</v>
      </c>
      <c r="AW203" s="324" t="s">
        <v>25</v>
      </c>
      <c r="AX203" s="324" t="s">
        <v>25</v>
      </c>
      <c r="AY203" s="324" t="s">
        <v>25</v>
      </c>
      <c r="AZ203" s="324" t="s">
        <v>230</v>
      </c>
      <c r="BA203" s="3" t="s">
        <v>230</v>
      </c>
      <c r="BB203" s="324" t="s">
        <v>230</v>
      </c>
      <c r="BC203" s="324"/>
      <c r="BD203" s="345" t="s">
        <v>242</v>
      </c>
      <c r="BE203" s="345" t="s">
        <v>242</v>
      </c>
      <c r="BF203" s="345" t="s">
        <v>242</v>
      </c>
      <c r="BG203" s="345" t="s">
        <v>488</v>
      </c>
      <c r="BH203" s="345" t="s">
        <v>488</v>
      </c>
      <c r="BI203" s="345" t="s">
        <v>488</v>
      </c>
      <c r="BJ203" s="324"/>
      <c r="BK203" s="330"/>
      <c r="BL203" s="324"/>
      <c r="BM203" s="330"/>
      <c r="BN203" s="330"/>
      <c r="BP203" s="98"/>
      <c r="BQ203" s="98"/>
      <c r="BR203" s="98"/>
      <c r="BS203" s="98"/>
      <c r="BT203" s="98"/>
      <c r="BV203" s="3"/>
    </row>
    <row r="204" spans="1:74" ht="31.2" customHeight="1" thickBot="1" x14ac:dyDescent="0.4">
      <c r="A204" s="417">
        <v>24</v>
      </c>
      <c r="B204" s="410" t="s">
        <v>479</v>
      </c>
      <c r="C204" s="365"/>
      <c r="D204" s="361">
        <v>1</v>
      </c>
      <c r="E204" s="361"/>
      <c r="F204" s="361">
        <v>6</v>
      </c>
      <c r="G204" s="361"/>
      <c r="H204" s="361">
        <v>6</v>
      </c>
      <c r="I204" s="362" t="s">
        <v>341</v>
      </c>
      <c r="J204" s="361">
        <v>3</v>
      </c>
      <c r="K204" s="361"/>
      <c r="L204" s="361"/>
      <c r="M204" s="361">
        <v>3</v>
      </c>
      <c r="N204" s="361"/>
      <c r="O204" s="361"/>
      <c r="P204" s="361"/>
      <c r="Q204" s="361">
        <v>3</v>
      </c>
      <c r="R204" s="361"/>
      <c r="S204" s="361"/>
      <c r="T204" s="361"/>
      <c r="U204" s="361" t="s">
        <v>418</v>
      </c>
      <c r="V204" s="361"/>
      <c r="W204" s="361"/>
      <c r="X204" s="361">
        <v>1</v>
      </c>
      <c r="Y204" s="361">
        <f t="shared" si="10"/>
        <v>0</v>
      </c>
      <c r="Z204" s="361">
        <f t="shared" si="12"/>
        <v>0</v>
      </c>
      <c r="AA204" s="361">
        <f t="shared" si="11"/>
        <v>1</v>
      </c>
      <c r="AF204" s="345" t="s">
        <v>140</v>
      </c>
      <c r="AG204" s="345" t="s">
        <v>140</v>
      </c>
      <c r="AH204" s="345" t="s">
        <v>140</v>
      </c>
      <c r="AI204" s="345" t="s">
        <v>140</v>
      </c>
      <c r="AJ204" s="324"/>
      <c r="AK204" s="3" t="s">
        <v>486</v>
      </c>
      <c r="AL204" s="345" t="s">
        <v>17</v>
      </c>
      <c r="AM204" s="345" t="s">
        <v>17</v>
      </c>
      <c r="AN204" s="345" t="s">
        <v>17</v>
      </c>
      <c r="AO204" s="345" t="s">
        <v>17</v>
      </c>
      <c r="AP204" s="345" t="s">
        <v>17</v>
      </c>
      <c r="AQ204" s="345" t="s">
        <v>17</v>
      </c>
      <c r="AR204" s="3" t="s">
        <v>486</v>
      </c>
      <c r="AS204" s="324" t="s">
        <v>25</v>
      </c>
      <c r="AT204" s="324" t="s">
        <v>25</v>
      </c>
      <c r="AU204" s="324" t="s">
        <v>25</v>
      </c>
      <c r="AV204" s="324" t="s">
        <v>25</v>
      </c>
      <c r="AW204" s="324" t="s">
        <v>25</v>
      </c>
      <c r="AX204" s="324" t="s">
        <v>25</v>
      </c>
      <c r="AY204" s="324" t="s">
        <v>25</v>
      </c>
      <c r="AZ204" s="3" t="s">
        <v>487</v>
      </c>
      <c r="BA204" s="3" t="s">
        <v>487</v>
      </c>
      <c r="BB204" s="3" t="s">
        <v>487</v>
      </c>
      <c r="BC204" s="324"/>
      <c r="BD204" s="324" t="s">
        <v>236</v>
      </c>
      <c r="BE204" s="324" t="s">
        <v>236</v>
      </c>
      <c r="BF204" s="324" t="s">
        <v>236</v>
      </c>
      <c r="BG204" s="345" t="s">
        <v>242</v>
      </c>
      <c r="BH204" s="345" t="s">
        <v>242</v>
      </c>
      <c r="BI204" s="345" t="s">
        <v>242</v>
      </c>
      <c r="BJ204" s="324"/>
      <c r="BK204" s="330"/>
      <c r="BL204" s="324"/>
      <c r="BM204" s="330"/>
      <c r="BN204" s="330"/>
      <c r="BP204" s="98"/>
      <c r="BQ204" s="98"/>
      <c r="BR204" s="98"/>
      <c r="BS204" s="98"/>
      <c r="BT204" s="98"/>
      <c r="BV204" s="3"/>
    </row>
    <row r="205" spans="1:74" ht="31.2" customHeight="1" thickBot="1" x14ac:dyDescent="0.4">
      <c r="A205" s="417">
        <v>25</v>
      </c>
      <c r="B205" s="410" t="s">
        <v>480</v>
      </c>
      <c r="C205" s="365"/>
      <c r="D205" s="361">
        <v>1</v>
      </c>
      <c r="E205" s="361"/>
      <c r="F205" s="361">
        <v>6</v>
      </c>
      <c r="G205" s="373">
        <v>4</v>
      </c>
      <c r="H205" s="362"/>
      <c r="I205" s="360">
        <v>3</v>
      </c>
      <c r="J205" s="362">
        <v>3</v>
      </c>
      <c r="K205" s="362"/>
      <c r="L205" s="362"/>
      <c r="M205" s="362">
        <v>3</v>
      </c>
      <c r="N205" s="362"/>
      <c r="O205" s="362">
        <v>3</v>
      </c>
      <c r="P205" s="362"/>
      <c r="Q205" s="362"/>
      <c r="R205" s="361"/>
      <c r="S205" s="362"/>
      <c r="T205" s="361"/>
      <c r="U205" s="362">
        <v>2</v>
      </c>
      <c r="V205" s="362">
        <v>1</v>
      </c>
      <c r="W205" s="362"/>
      <c r="X205" s="361">
        <v>1</v>
      </c>
      <c r="Y205" s="361">
        <f t="shared" si="10"/>
        <v>0</v>
      </c>
      <c r="Z205" s="361">
        <f t="shared" si="12"/>
        <v>0</v>
      </c>
      <c r="AA205" s="361">
        <f t="shared" si="11"/>
        <v>1</v>
      </c>
      <c r="AF205" s="345" t="s">
        <v>140</v>
      </c>
      <c r="AG205" s="345" t="s">
        <v>140</v>
      </c>
      <c r="AH205" s="345" t="s">
        <v>140</v>
      </c>
      <c r="AI205" s="345" t="s">
        <v>140</v>
      </c>
      <c r="AJ205" s="345"/>
      <c r="AK205" s="345"/>
      <c r="AL205" s="345" t="s">
        <v>17</v>
      </c>
      <c r="AM205" s="345" t="s">
        <v>17</v>
      </c>
      <c r="AN205" s="345" t="s">
        <v>17</v>
      </c>
      <c r="AO205" s="345" t="s">
        <v>17</v>
      </c>
      <c r="AP205" s="345" t="s">
        <v>17</v>
      </c>
      <c r="AQ205" s="345" t="s">
        <v>17</v>
      </c>
      <c r="AR205" s="324"/>
      <c r="AS205" s="324" t="s">
        <v>14</v>
      </c>
      <c r="AT205" s="324" t="s">
        <v>14</v>
      </c>
      <c r="AU205" s="324" t="s">
        <v>14</v>
      </c>
      <c r="AV205" s="324" t="s">
        <v>14</v>
      </c>
      <c r="AW205" s="324" t="s">
        <v>14</v>
      </c>
      <c r="AX205" s="324" t="s">
        <v>244</v>
      </c>
      <c r="AY205" s="324" t="s">
        <v>244</v>
      </c>
      <c r="BC205" s="324"/>
      <c r="BD205" s="324" t="s">
        <v>236</v>
      </c>
      <c r="BE205" s="324" t="s">
        <v>236</v>
      </c>
      <c r="BF205" s="324" t="s">
        <v>236</v>
      </c>
      <c r="BG205" s="345" t="s">
        <v>231</v>
      </c>
      <c r="BH205" s="345" t="s">
        <v>231</v>
      </c>
      <c r="BI205" s="345" t="s">
        <v>231</v>
      </c>
      <c r="BJ205" s="345" t="s">
        <v>231</v>
      </c>
      <c r="BK205" s="330"/>
      <c r="BL205" s="324"/>
      <c r="BM205" s="330"/>
      <c r="BN205" s="330"/>
      <c r="BP205" s="98"/>
      <c r="BQ205" s="98"/>
      <c r="BR205" s="98"/>
      <c r="BS205" s="98"/>
      <c r="BT205" s="98"/>
      <c r="BV205" s="3"/>
    </row>
    <row r="206" spans="1:74" ht="31.2" customHeight="1" thickBot="1" x14ac:dyDescent="0.4">
      <c r="A206" s="417">
        <v>26</v>
      </c>
      <c r="B206" s="410" t="s">
        <v>481</v>
      </c>
      <c r="C206" s="365">
        <v>1</v>
      </c>
      <c r="D206" s="362"/>
      <c r="E206" s="362">
        <v>4</v>
      </c>
      <c r="F206" s="362"/>
      <c r="G206" s="362"/>
      <c r="H206" s="362">
        <v>6</v>
      </c>
      <c r="I206" s="360">
        <v>3</v>
      </c>
      <c r="J206" s="362">
        <v>3</v>
      </c>
      <c r="K206" s="362"/>
      <c r="L206" s="362">
        <v>3</v>
      </c>
      <c r="M206" s="362"/>
      <c r="N206" s="361"/>
      <c r="O206" s="362">
        <v>3</v>
      </c>
      <c r="P206" s="362"/>
      <c r="Q206" s="362"/>
      <c r="R206" s="361"/>
      <c r="S206" s="362"/>
      <c r="T206" s="362"/>
      <c r="U206" s="362">
        <v>2</v>
      </c>
      <c r="V206" s="362">
        <v>1</v>
      </c>
      <c r="W206" s="362"/>
      <c r="X206" s="361">
        <v>1</v>
      </c>
      <c r="Y206" s="361">
        <f t="shared" si="10"/>
        <v>1</v>
      </c>
      <c r="Z206" s="361">
        <f t="shared" si="12"/>
        <v>0</v>
      </c>
      <c r="AA206" s="361">
        <f t="shared" si="11"/>
        <v>1</v>
      </c>
      <c r="AF206" s="330" t="s">
        <v>20</v>
      </c>
      <c r="AG206" s="330" t="s">
        <v>20</v>
      </c>
      <c r="AH206" s="330" t="s">
        <v>20</v>
      </c>
      <c r="AI206" s="330" t="s">
        <v>20</v>
      </c>
      <c r="AJ206" s="330" t="s">
        <v>20</v>
      </c>
      <c r="AL206" s="324" t="s">
        <v>25</v>
      </c>
      <c r="AM206" s="324" t="s">
        <v>25</v>
      </c>
      <c r="AN206" s="324" t="s">
        <v>25</v>
      </c>
      <c r="AO206" s="324" t="s">
        <v>25</v>
      </c>
      <c r="AP206" s="324" t="s">
        <v>25</v>
      </c>
      <c r="AQ206" s="324" t="s">
        <v>25</v>
      </c>
      <c r="AR206" s="324" t="s">
        <v>25</v>
      </c>
      <c r="AS206" s="324" t="s">
        <v>140</v>
      </c>
      <c r="AT206" s="324" t="s">
        <v>140</v>
      </c>
      <c r="AU206" s="324" t="s">
        <v>140</v>
      </c>
      <c r="AV206" s="324" t="s">
        <v>140</v>
      </c>
      <c r="AW206" s="324"/>
      <c r="AX206" s="324" t="s">
        <v>244</v>
      </c>
      <c r="AY206" s="324" t="s">
        <v>244</v>
      </c>
      <c r="AZ206" s="324" t="s">
        <v>230</v>
      </c>
      <c r="BA206" s="3" t="s">
        <v>230</v>
      </c>
      <c r="BB206" s="324" t="s">
        <v>230</v>
      </c>
      <c r="BC206" s="324"/>
      <c r="BD206" s="324"/>
      <c r="BE206" s="324"/>
      <c r="BF206" s="330"/>
      <c r="BG206" s="345" t="s">
        <v>231</v>
      </c>
      <c r="BH206" s="345" t="s">
        <v>231</v>
      </c>
      <c r="BI206" s="345" t="s">
        <v>231</v>
      </c>
      <c r="BJ206" s="345" t="s">
        <v>231</v>
      </c>
      <c r="BK206" s="330"/>
      <c r="BL206" s="324"/>
      <c r="BM206" s="330"/>
      <c r="BN206" s="330"/>
      <c r="BP206" s="98"/>
      <c r="BQ206" s="98"/>
      <c r="BR206" s="98"/>
      <c r="BS206" s="98"/>
      <c r="BT206" s="98"/>
      <c r="BV206" s="3"/>
    </row>
    <row r="207" spans="1:74" ht="31.2" customHeight="1" thickBot="1" x14ac:dyDescent="0.4">
      <c r="A207" s="417">
        <v>27</v>
      </c>
      <c r="B207" s="410" t="s">
        <v>482</v>
      </c>
      <c r="C207" s="365"/>
      <c r="D207" s="362">
        <v>1</v>
      </c>
      <c r="E207" s="362"/>
      <c r="F207" s="362">
        <v>6</v>
      </c>
      <c r="G207" s="362"/>
      <c r="H207" s="362">
        <v>6</v>
      </c>
      <c r="I207" s="360">
        <v>3</v>
      </c>
      <c r="J207" s="361">
        <v>3</v>
      </c>
      <c r="K207" s="361"/>
      <c r="L207" s="362">
        <v>3</v>
      </c>
      <c r="M207" s="362">
        <v>3</v>
      </c>
      <c r="N207" s="361"/>
      <c r="O207" s="362"/>
      <c r="P207" s="362"/>
      <c r="Q207" s="362">
        <v>3</v>
      </c>
      <c r="R207" s="361"/>
      <c r="S207" s="362"/>
      <c r="T207" s="362"/>
      <c r="U207" s="360" t="s">
        <v>418</v>
      </c>
      <c r="V207" s="362"/>
      <c r="W207" s="362"/>
      <c r="X207" s="361">
        <v>1</v>
      </c>
      <c r="Y207" s="361">
        <v>0</v>
      </c>
      <c r="Z207" s="361">
        <f t="shared" si="12"/>
        <v>0</v>
      </c>
      <c r="AA207" s="361">
        <f t="shared" si="11"/>
        <v>1</v>
      </c>
      <c r="AF207" s="345" t="s">
        <v>140</v>
      </c>
      <c r="AG207" s="345" t="s">
        <v>140</v>
      </c>
      <c r="AH207" s="345" t="s">
        <v>140</v>
      </c>
      <c r="AI207" s="345" t="s">
        <v>140</v>
      </c>
      <c r="AJ207" s="324"/>
      <c r="AK207" s="3" t="s">
        <v>486</v>
      </c>
      <c r="AL207" s="345" t="s">
        <v>17</v>
      </c>
      <c r="AM207" s="345" t="s">
        <v>17</v>
      </c>
      <c r="AN207" s="345" t="s">
        <v>17</v>
      </c>
      <c r="AO207" s="345" t="s">
        <v>17</v>
      </c>
      <c r="AP207" s="345" t="s">
        <v>17</v>
      </c>
      <c r="AQ207" s="345" t="s">
        <v>17</v>
      </c>
      <c r="AR207" s="3" t="s">
        <v>486</v>
      </c>
      <c r="AS207" s="324" t="s">
        <v>25</v>
      </c>
      <c r="AT207" s="324" t="s">
        <v>25</v>
      </c>
      <c r="AU207" s="324" t="s">
        <v>25</v>
      </c>
      <c r="AV207" s="324" t="s">
        <v>25</v>
      </c>
      <c r="AW207" s="324" t="s">
        <v>25</v>
      </c>
      <c r="AX207" s="324" t="s">
        <v>25</v>
      </c>
      <c r="AY207" s="324" t="s">
        <v>25</v>
      </c>
      <c r="AZ207" s="324" t="s">
        <v>230</v>
      </c>
      <c r="BA207" s="3" t="s">
        <v>230</v>
      </c>
      <c r="BB207" s="324" t="s">
        <v>230</v>
      </c>
      <c r="BC207" s="324"/>
      <c r="BD207" s="345" t="s">
        <v>242</v>
      </c>
      <c r="BE207" s="345" t="s">
        <v>242</v>
      </c>
      <c r="BF207" s="345" t="s">
        <v>242</v>
      </c>
      <c r="BG207" s="345" t="s">
        <v>488</v>
      </c>
      <c r="BH207" s="345" t="s">
        <v>488</v>
      </c>
      <c r="BI207" s="345" t="s">
        <v>488</v>
      </c>
      <c r="BJ207" s="324"/>
      <c r="BK207" s="330"/>
      <c r="BL207" s="324"/>
      <c r="BM207" s="330"/>
      <c r="BN207" s="330"/>
      <c r="BP207" s="98"/>
      <c r="BQ207" s="98"/>
      <c r="BR207" s="98"/>
      <c r="BS207" s="98"/>
      <c r="BT207" s="98"/>
      <c r="BV207" s="3"/>
    </row>
    <row r="208" spans="1:74" ht="31.2" customHeight="1" x14ac:dyDescent="0.35">
      <c r="A208" s="417">
        <v>28</v>
      </c>
      <c r="B208" s="422" t="s">
        <v>483</v>
      </c>
      <c r="C208" s="375"/>
      <c r="D208" s="376">
        <v>1</v>
      </c>
      <c r="E208" s="376">
        <v>4</v>
      </c>
      <c r="F208" s="376"/>
      <c r="G208" s="377">
        <v>4</v>
      </c>
      <c r="H208" s="377"/>
      <c r="I208" s="362" t="s">
        <v>341</v>
      </c>
      <c r="J208" s="377">
        <v>3</v>
      </c>
      <c r="K208" s="377"/>
      <c r="L208" s="377"/>
      <c r="M208" s="377">
        <v>3</v>
      </c>
      <c r="N208" s="377"/>
      <c r="O208" s="377"/>
      <c r="P208" s="378"/>
      <c r="Q208" s="377">
        <v>3</v>
      </c>
      <c r="R208" s="377"/>
      <c r="S208" s="377"/>
      <c r="T208" s="377"/>
      <c r="U208" s="376" t="s">
        <v>418</v>
      </c>
      <c r="V208" s="377"/>
      <c r="W208" s="377"/>
      <c r="X208" s="361">
        <v>1</v>
      </c>
      <c r="Y208" s="376">
        <f>IF(E208&gt;0,1,0)</f>
        <v>1</v>
      </c>
      <c r="Z208" s="376">
        <f t="shared" si="12"/>
        <v>0</v>
      </c>
      <c r="AA208" s="376">
        <f t="shared" si="11"/>
        <v>1</v>
      </c>
      <c r="AF208" s="330" t="s">
        <v>20</v>
      </c>
      <c r="AG208" s="330" t="s">
        <v>20</v>
      </c>
      <c r="AH208" s="330" t="s">
        <v>20</v>
      </c>
      <c r="AI208" s="330" t="s">
        <v>20</v>
      </c>
      <c r="AJ208" s="330" t="s">
        <v>20</v>
      </c>
      <c r="AK208" s="3" t="s">
        <v>486</v>
      </c>
      <c r="AL208" s="345" t="s">
        <v>14</v>
      </c>
      <c r="AM208" s="345" t="s">
        <v>14</v>
      </c>
      <c r="AN208" s="345" t="s">
        <v>14</v>
      </c>
      <c r="AO208" s="345" t="s">
        <v>14</v>
      </c>
      <c r="AP208" s="345" t="s">
        <v>14</v>
      </c>
      <c r="AQ208" s="3"/>
      <c r="AR208" s="3" t="s">
        <v>486</v>
      </c>
      <c r="AS208" s="324" t="s">
        <v>140</v>
      </c>
      <c r="AT208" s="324" t="s">
        <v>140</v>
      </c>
      <c r="AU208" s="324" t="s">
        <v>140</v>
      </c>
      <c r="AV208" s="324" t="s">
        <v>140</v>
      </c>
      <c r="AW208" s="324"/>
      <c r="AX208" s="324"/>
      <c r="AY208" s="324"/>
      <c r="AZ208" s="324" t="s">
        <v>236</v>
      </c>
      <c r="BA208" s="324" t="s">
        <v>236</v>
      </c>
      <c r="BB208" s="324" t="s">
        <v>236</v>
      </c>
      <c r="BC208" s="324"/>
      <c r="BD208" s="345" t="s">
        <v>242</v>
      </c>
      <c r="BE208" s="345" t="s">
        <v>242</v>
      </c>
      <c r="BF208" s="345" t="s">
        <v>242</v>
      </c>
      <c r="BG208" s="345"/>
      <c r="BH208" s="324"/>
      <c r="BI208" s="324"/>
      <c r="BJ208" s="324"/>
      <c r="BK208" s="3" t="s">
        <v>487</v>
      </c>
      <c r="BL208" s="3" t="s">
        <v>487</v>
      </c>
      <c r="BM208" s="3" t="s">
        <v>487</v>
      </c>
      <c r="BN208" s="330"/>
      <c r="BP208" s="98"/>
      <c r="BQ208" s="98"/>
      <c r="BR208" s="98"/>
      <c r="BS208" s="98"/>
      <c r="BT208" s="98"/>
      <c r="BV208" s="3"/>
    </row>
    <row r="209" spans="1:74" ht="31.2" customHeight="1" x14ac:dyDescent="0.35">
      <c r="A209" s="423"/>
      <c r="B209" s="424"/>
      <c r="C209" s="397"/>
      <c r="D209" s="398"/>
      <c r="E209" s="398"/>
      <c r="F209" s="398"/>
      <c r="G209" s="399"/>
      <c r="H209" s="399"/>
      <c r="I209" s="399"/>
      <c r="J209" s="399"/>
      <c r="K209" s="399"/>
      <c r="L209" s="399"/>
      <c r="M209" s="399"/>
      <c r="N209" s="399"/>
      <c r="O209" s="399"/>
      <c r="P209" s="400"/>
      <c r="Q209" s="399"/>
      <c r="R209" s="399"/>
      <c r="S209" s="399"/>
      <c r="T209" s="399"/>
      <c r="U209" s="398"/>
      <c r="V209" s="399"/>
      <c r="W209" s="399"/>
      <c r="X209" s="398"/>
      <c r="Y209" s="398"/>
      <c r="Z209" s="398"/>
      <c r="AA209" s="398"/>
      <c r="AF209" s="330"/>
      <c r="AG209" s="330"/>
      <c r="AH209" s="330"/>
      <c r="AI209" s="330"/>
      <c r="AK209" s="3"/>
      <c r="AL209" s="345"/>
      <c r="AM209" s="345"/>
      <c r="AN209" s="345"/>
      <c r="AO209" s="345"/>
      <c r="AP209" s="345"/>
      <c r="AQ209" s="3"/>
      <c r="AS209" s="324"/>
      <c r="AT209" s="324"/>
      <c r="AU209" s="324"/>
      <c r="AV209" s="324"/>
      <c r="AW209" s="324"/>
      <c r="AX209" s="324"/>
      <c r="AY209" s="324"/>
      <c r="AZ209" s="324"/>
      <c r="BA209" s="324"/>
      <c r="BB209" s="324"/>
      <c r="BC209" s="324"/>
      <c r="BD209" s="345"/>
      <c r="BE209" s="345"/>
      <c r="BF209" s="345"/>
      <c r="BG209" s="345"/>
      <c r="BH209" s="324"/>
      <c r="BI209" s="324"/>
      <c r="BJ209" s="324"/>
      <c r="BN209" s="330"/>
      <c r="BP209" s="98"/>
      <c r="BQ209" s="98"/>
      <c r="BR209" s="98"/>
      <c r="BS209" s="98"/>
      <c r="BT209" s="98"/>
      <c r="BV209" s="3"/>
    </row>
    <row r="210" spans="1:74" ht="31.2" customHeight="1" x14ac:dyDescent="0.35">
      <c r="A210" s="423"/>
      <c r="B210" s="424"/>
      <c r="C210" s="397"/>
      <c r="D210" s="398"/>
      <c r="E210" s="398"/>
      <c r="F210" s="398"/>
      <c r="G210" s="399"/>
      <c r="H210" s="399"/>
      <c r="I210" s="399"/>
      <c r="J210" s="399"/>
      <c r="K210" s="399"/>
      <c r="L210" s="399"/>
      <c r="M210" s="399"/>
      <c r="N210" s="399"/>
      <c r="O210" s="399"/>
      <c r="P210" s="400"/>
      <c r="Q210" s="399"/>
      <c r="R210" s="399"/>
      <c r="S210" s="399"/>
      <c r="T210" s="399"/>
      <c r="U210" s="398"/>
      <c r="V210" s="399"/>
      <c r="W210" s="399"/>
      <c r="X210" s="398"/>
      <c r="Y210" s="398"/>
      <c r="Z210" s="398"/>
      <c r="AA210" s="398"/>
      <c r="AF210" s="330"/>
      <c r="AG210" s="330"/>
      <c r="AH210" s="330"/>
      <c r="AI210" s="330"/>
      <c r="AK210" s="3"/>
      <c r="AL210" s="345"/>
      <c r="AM210" s="345"/>
      <c r="AN210" s="345"/>
      <c r="AO210" s="345"/>
      <c r="AP210" s="345"/>
      <c r="AQ210" s="3"/>
      <c r="AS210" s="324"/>
      <c r="AT210" s="324"/>
      <c r="AU210" s="324"/>
      <c r="AV210" s="324"/>
      <c r="AW210" s="324"/>
      <c r="AX210" s="324"/>
      <c r="AY210" s="324"/>
      <c r="AZ210" s="324"/>
      <c r="BA210" s="324"/>
      <c r="BB210" s="324"/>
      <c r="BC210" s="324"/>
      <c r="BD210" s="345"/>
      <c r="BE210" s="345"/>
      <c r="BF210" s="345"/>
      <c r="BG210" s="345"/>
      <c r="BH210" s="324"/>
      <c r="BI210" s="324"/>
      <c r="BJ210" s="324"/>
      <c r="BN210" s="330"/>
      <c r="BP210" s="98"/>
      <c r="BQ210" s="98"/>
      <c r="BR210" s="98"/>
      <c r="BS210" s="98"/>
      <c r="BT210" s="98"/>
      <c r="BV210" s="3"/>
    </row>
    <row r="211" spans="1:74" ht="31.2" customHeight="1" x14ac:dyDescent="0.35">
      <c r="B211" s="8">
        <f t="shared" ref="B211:R211" si="13">COUNTIF(B123:B208,"*")</f>
        <v>86</v>
      </c>
      <c r="C211" s="8">
        <f t="shared" si="13"/>
        <v>0</v>
      </c>
      <c r="D211" s="8">
        <f t="shared" si="13"/>
        <v>0</v>
      </c>
      <c r="E211" s="8">
        <f t="shared" si="13"/>
        <v>0</v>
      </c>
      <c r="F211" s="8">
        <f t="shared" si="13"/>
        <v>0</v>
      </c>
      <c r="G211" s="8">
        <f t="shared" si="13"/>
        <v>0</v>
      </c>
      <c r="H211" s="8">
        <f t="shared" si="13"/>
        <v>0</v>
      </c>
      <c r="I211" s="8">
        <f t="shared" si="13"/>
        <v>38</v>
      </c>
      <c r="J211" s="8">
        <f t="shared" si="13"/>
        <v>0</v>
      </c>
      <c r="K211" s="8">
        <f t="shared" si="13"/>
        <v>0</v>
      </c>
      <c r="L211" s="8">
        <f t="shared" si="13"/>
        <v>0</v>
      </c>
      <c r="M211" s="8">
        <f t="shared" si="13"/>
        <v>0</v>
      </c>
      <c r="N211" s="8">
        <f t="shared" si="13"/>
        <v>0</v>
      </c>
      <c r="O211" s="8">
        <f t="shared" si="13"/>
        <v>0</v>
      </c>
      <c r="P211" s="8">
        <f t="shared" si="13"/>
        <v>0</v>
      </c>
      <c r="Q211" s="8">
        <f t="shared" si="13"/>
        <v>0</v>
      </c>
      <c r="R211" s="8">
        <f t="shared" si="13"/>
        <v>0</v>
      </c>
      <c r="S211" s="8">
        <f>COUNTIF(S123:S208,"2")</f>
        <v>31</v>
      </c>
      <c r="T211" s="8">
        <f t="shared" ref="T211:AA211" si="14">COUNTIF(T123:T208,"*")</f>
        <v>0</v>
      </c>
      <c r="U211" s="8">
        <f t="shared" si="14"/>
        <v>15</v>
      </c>
      <c r="V211" s="8">
        <f t="shared" si="14"/>
        <v>0</v>
      </c>
      <c r="W211" s="8">
        <f t="shared" si="14"/>
        <v>0</v>
      </c>
      <c r="X211" s="8">
        <f t="shared" si="14"/>
        <v>0</v>
      </c>
      <c r="Y211" s="8">
        <f t="shared" si="14"/>
        <v>0</v>
      </c>
      <c r="Z211" s="8">
        <f t="shared" si="14"/>
        <v>0</v>
      </c>
      <c r="AA211" s="8">
        <f t="shared" si="14"/>
        <v>0</v>
      </c>
      <c r="AB211" s="8">
        <f>COUNTIF(AB124:AB208,"a")</f>
        <v>0</v>
      </c>
      <c r="AC211" s="8">
        <f>COUNTIF(AC124:AC208,"a")</f>
        <v>0</v>
      </c>
      <c r="AD211" s="8">
        <f>COUNTIF(AD124:AD208,"a")</f>
        <v>0</v>
      </c>
      <c r="AE211" s="8">
        <f>COUNTIF(AE124:AE208,"a")</f>
        <v>0</v>
      </c>
      <c r="AF211" s="8">
        <f>COUNTIF(AF124:AF208,"a")</f>
        <v>41</v>
      </c>
      <c r="AG211" s="8">
        <f t="shared" ref="AG211:AQ211" si="15">COUNTIF(AG124:AG208,"lb")</f>
        <v>18</v>
      </c>
      <c r="AH211" s="8">
        <f t="shared" si="15"/>
        <v>18</v>
      </c>
      <c r="AI211" s="8">
        <f t="shared" si="15"/>
        <v>18</v>
      </c>
      <c r="AJ211" s="8">
        <f t="shared" si="15"/>
        <v>18</v>
      </c>
      <c r="AK211" s="8">
        <f t="shared" si="15"/>
        <v>0</v>
      </c>
      <c r="AL211" s="8">
        <f t="shared" si="15"/>
        <v>13</v>
      </c>
      <c r="AM211" s="8">
        <f t="shared" si="15"/>
        <v>13</v>
      </c>
      <c r="AN211" s="8">
        <f t="shared" si="15"/>
        <v>13</v>
      </c>
      <c r="AO211" s="8">
        <f t="shared" si="15"/>
        <v>13</v>
      </c>
      <c r="AP211" s="8">
        <f t="shared" si="15"/>
        <v>13</v>
      </c>
      <c r="AQ211" s="8">
        <f t="shared" si="15"/>
        <v>0</v>
      </c>
      <c r="AR211" s="8">
        <f>COUNTIF(AR124:AR208,"i")</f>
        <v>0</v>
      </c>
      <c r="AS211" s="8">
        <f>COUNTIF(AS124:AS208,"i")</f>
        <v>14</v>
      </c>
      <c r="AT211" s="8">
        <f>COUNTIF(AT124:AT208,"a")</f>
        <v>29</v>
      </c>
      <c r="AU211" s="8">
        <f>COUNTIF(AU124:AU208,"i")</f>
        <v>14</v>
      </c>
      <c r="AV211" s="8">
        <f>COUNTIF(AV124:AV208,"i")</f>
        <v>0</v>
      </c>
      <c r="AW211" s="8">
        <f>COUNTIF(AW124:AW208,"i")</f>
        <v>0</v>
      </c>
      <c r="AX211" s="8">
        <f>COUNTIF(AX124:AX208,"i")</f>
        <v>0</v>
      </c>
      <c r="AY211" s="8">
        <f>COUNTIF(AY124:AY208,"i")</f>
        <v>0</v>
      </c>
      <c r="AZ211" s="8">
        <f>COUNTIF(AZ124:AZ208,"a")</f>
        <v>15</v>
      </c>
      <c r="BA211" s="8">
        <f>COUNTIF(BA124:BA208,"i")</f>
        <v>25</v>
      </c>
      <c r="BB211" s="8">
        <f t="shared" ref="BB211:BP211" si="16">COUNTIF(BB124:BB208,"a")</f>
        <v>15</v>
      </c>
      <c r="BC211" s="8">
        <f t="shared" si="16"/>
        <v>15</v>
      </c>
      <c r="BD211" s="8">
        <f t="shared" si="16"/>
        <v>0</v>
      </c>
      <c r="BE211" s="8">
        <f t="shared" si="16"/>
        <v>0</v>
      </c>
      <c r="BF211" s="8">
        <f t="shared" si="16"/>
        <v>0</v>
      </c>
      <c r="BG211" s="8">
        <f t="shared" si="16"/>
        <v>0</v>
      </c>
      <c r="BH211" s="8">
        <f t="shared" si="16"/>
        <v>0</v>
      </c>
      <c r="BI211" s="8">
        <f t="shared" si="16"/>
        <v>0</v>
      </c>
      <c r="BJ211" s="8">
        <f t="shared" si="16"/>
        <v>0</v>
      </c>
      <c r="BK211" s="8">
        <f t="shared" si="16"/>
        <v>0</v>
      </c>
      <c r="BL211" s="8">
        <f t="shared" si="16"/>
        <v>0</v>
      </c>
      <c r="BM211" s="8">
        <f t="shared" si="16"/>
        <v>0</v>
      </c>
      <c r="BN211" s="8">
        <f t="shared" si="16"/>
        <v>0</v>
      </c>
      <c r="BO211" s="8">
        <f t="shared" si="16"/>
        <v>0</v>
      </c>
      <c r="BP211" s="8">
        <f t="shared" si="16"/>
        <v>0</v>
      </c>
      <c r="BQ211" s="8">
        <f>COUNTIF(BQ124:BQ208,"LB")</f>
        <v>0</v>
      </c>
      <c r="BV211" s="3"/>
    </row>
    <row r="212" spans="1:74" ht="31.2" customHeight="1" x14ac:dyDescent="0.35">
      <c r="AF212" s="346">
        <f>COUNTIF(AF123:AF211,"A")</f>
        <v>41</v>
      </c>
      <c r="AG212" s="346">
        <f>COUNTIF(AG123:AG211,"LA")</f>
        <v>27</v>
      </c>
      <c r="AH212" s="346">
        <f>COUNTIF(AH123:AH211,"LB")</f>
        <v>18</v>
      </c>
      <c r="AI212" s="346">
        <f>COUNTIF(AI123:AI211,"LB")</f>
        <v>18</v>
      </c>
      <c r="AJ212" s="346">
        <f>COUNTIF(AJ123:AJ211,"LB")</f>
        <v>18</v>
      </c>
      <c r="AK212" s="346">
        <f>COUNTIF(AK123:AK211,"LB")</f>
        <v>0</v>
      </c>
      <c r="AL212" s="346">
        <f>COUNTIF(AL123:AL211,"LB")</f>
        <v>13</v>
      </c>
      <c r="AM212" s="346">
        <f t="shared" ref="AM212:AT212" si="17">COUNTIF(AM123:AM211,"MA")</f>
        <v>27</v>
      </c>
      <c r="AN212" s="346">
        <f t="shared" si="17"/>
        <v>27</v>
      </c>
      <c r="AO212" s="346">
        <f t="shared" si="17"/>
        <v>27</v>
      </c>
      <c r="AP212" s="346">
        <f t="shared" si="17"/>
        <v>27</v>
      </c>
      <c r="AQ212" s="346">
        <f t="shared" si="17"/>
        <v>27</v>
      </c>
      <c r="AR212" s="346">
        <f t="shared" si="17"/>
        <v>27</v>
      </c>
      <c r="AS212" s="346">
        <f t="shared" si="17"/>
        <v>21</v>
      </c>
      <c r="AT212" s="346">
        <f t="shared" si="17"/>
        <v>21</v>
      </c>
      <c r="AU212" s="346">
        <f>COUNTIF(AU123:AU211,"MA")</f>
        <v>21</v>
      </c>
      <c r="AV212" s="346">
        <f t="shared" ref="AV212:BJ212" si="18">COUNTIF(AV123:AV211,"A")</f>
        <v>29</v>
      </c>
      <c r="AW212" s="346">
        <f t="shared" si="18"/>
        <v>0</v>
      </c>
      <c r="AX212" s="346">
        <f t="shared" si="18"/>
        <v>0</v>
      </c>
      <c r="AY212" s="346">
        <f t="shared" si="18"/>
        <v>0</v>
      </c>
      <c r="AZ212" s="346">
        <f t="shared" si="18"/>
        <v>16</v>
      </c>
      <c r="BA212" s="346">
        <f t="shared" si="18"/>
        <v>16</v>
      </c>
      <c r="BB212" s="346">
        <f t="shared" si="18"/>
        <v>16</v>
      </c>
      <c r="BC212" s="346">
        <f t="shared" si="18"/>
        <v>16</v>
      </c>
      <c r="BD212" s="346">
        <f t="shared" si="18"/>
        <v>0</v>
      </c>
      <c r="BE212" s="346">
        <f t="shared" si="18"/>
        <v>0</v>
      </c>
      <c r="BF212" s="346">
        <f t="shared" si="18"/>
        <v>0</v>
      </c>
      <c r="BG212" s="346">
        <f t="shared" si="18"/>
        <v>0</v>
      </c>
      <c r="BH212" s="346">
        <f t="shared" si="18"/>
        <v>0</v>
      </c>
      <c r="BI212" s="346">
        <f t="shared" si="18"/>
        <v>0</v>
      </c>
      <c r="BJ212" s="346">
        <f t="shared" si="18"/>
        <v>0</v>
      </c>
      <c r="BK212" s="346">
        <f>COUNTIF(BK123:BK211,"B")</f>
        <v>0</v>
      </c>
    </row>
    <row r="214" spans="1:74" ht="31.2" customHeight="1" x14ac:dyDescent="0.35">
      <c r="AF214" s="324"/>
    </row>
  </sheetData>
  <autoFilter ref="A122:BV212"/>
  <mergeCells count="10">
    <mergeCell ref="L119:N119"/>
    <mergeCell ref="O119:R119"/>
    <mergeCell ref="S119:U119"/>
    <mergeCell ref="V119:W119"/>
    <mergeCell ref="X119:AA119"/>
    <mergeCell ref="C119:D119"/>
    <mergeCell ref="E119:F119"/>
    <mergeCell ref="G119:H119"/>
    <mergeCell ref="I119:I120"/>
    <mergeCell ref="J119:K119"/>
  </mergeCells>
  <conditionalFormatting sqref="A1:XFD1048576">
    <cfRule type="containsText" dxfId="5" priority="1" operator="containsText" text="li">
      <formula>NOT(ISERROR(SEARCH("li",A1)))</formula>
    </cfRule>
  </conditionalFormatting>
  <pageMargins left="0.23622047244094491" right="0.19685039370078741" top="0.74803149606299213" bottom="0.74803149606299213" header="0.31496062992125984" footer="0.31496062992125984"/>
  <pageSetup paperSize="9" scale="31" fitToHeight="0" orientation="landscape" r:id="rId1"/>
  <rowBreaks count="2" manualBreakCount="2">
    <brk id="69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W1003"/>
  <sheetViews>
    <sheetView topLeftCell="A16" zoomScale="70" zoomScaleNormal="70" workbookViewId="0">
      <selection activeCell="AA8" sqref="AA8:AA72"/>
    </sheetView>
  </sheetViews>
  <sheetFormatPr defaultColWidth="14.44140625" defaultRowHeight="15" customHeight="1" x14ac:dyDescent="0.3"/>
  <cols>
    <col min="1" max="1" width="14.44140625" style="205"/>
    <col min="2" max="2" width="5.6640625" style="205" customWidth="1"/>
    <col min="3" max="3" width="28.33203125" style="205" customWidth="1"/>
    <col min="4" max="16" width="5.44140625" style="205" customWidth="1"/>
    <col min="17" max="20" width="5.6640625" style="205" customWidth="1"/>
    <col min="21" max="23" width="5.44140625" style="205" customWidth="1"/>
    <col min="24" max="26" width="5.109375" style="205" customWidth="1"/>
    <col min="27" max="27" width="7.109375" style="205" customWidth="1"/>
    <col min="28" max="30" width="8" style="205" customWidth="1"/>
    <col min="31" max="31" width="11" style="205" customWidth="1"/>
    <col min="32" max="32" width="10.109375" style="205" customWidth="1"/>
    <col min="33" max="33" width="8" style="205" customWidth="1"/>
    <col min="34" max="34" width="5.33203125" style="205" customWidth="1"/>
    <col min="35" max="40" width="5.33203125" style="205" hidden="1" customWidth="1"/>
    <col min="41" max="41" width="4.44140625" style="205" hidden="1" customWidth="1"/>
    <col min="42" max="56" width="5.33203125" style="205" hidden="1" customWidth="1"/>
    <col min="57" max="57" width="7.109375" style="205" hidden="1" customWidth="1"/>
    <col min="58" max="58" width="6.44140625" style="205" hidden="1" customWidth="1"/>
    <col min="59" max="59" width="7.33203125" style="207" hidden="1" customWidth="1"/>
    <col min="60" max="68" width="8.5546875" style="205" hidden="1" customWidth="1"/>
    <col min="69" max="70" width="6.33203125" style="205" hidden="1" customWidth="1"/>
    <col min="71" max="75" width="0" style="205" hidden="1" customWidth="1"/>
    <col min="76" max="16384" width="14.44140625" style="205"/>
  </cols>
  <sheetData>
    <row r="1" spans="1:75" ht="32.25" customHeight="1" x14ac:dyDescent="0.3">
      <c r="B1" s="206" t="s">
        <v>351</v>
      </c>
      <c r="C1" s="206" t="s">
        <v>352</v>
      </c>
      <c r="D1" s="534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75" ht="25.5" customHeight="1" x14ac:dyDescent="0.3">
      <c r="B2" s="206"/>
      <c r="C2" s="208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6"/>
      <c r="Y2" s="206"/>
      <c r="Z2" s="206"/>
      <c r="AA2" s="209"/>
      <c r="AB2" s="209"/>
      <c r="AC2" s="209"/>
      <c r="AD2" s="209"/>
      <c r="AE2" s="209"/>
      <c r="AF2" s="209"/>
      <c r="AG2" s="209"/>
      <c r="AH2" s="210"/>
      <c r="AI2" s="210"/>
      <c r="AJ2" s="210"/>
      <c r="AK2" s="210"/>
      <c r="AL2" s="210"/>
      <c r="AM2" s="210"/>
      <c r="AN2" s="210"/>
    </row>
    <row r="3" spans="1:75" s="212" customFormat="1" ht="44.4" customHeight="1" x14ac:dyDescent="0.3">
      <c r="A3" s="529" t="s">
        <v>353</v>
      </c>
      <c r="B3" s="536"/>
      <c r="C3" s="538" t="s">
        <v>354</v>
      </c>
      <c r="D3" s="531" t="s">
        <v>355</v>
      </c>
      <c r="E3" s="531"/>
      <c r="F3" s="531" t="s">
        <v>356</v>
      </c>
      <c r="G3" s="531"/>
      <c r="H3" s="531" t="s">
        <v>3</v>
      </c>
      <c r="I3" s="529"/>
      <c r="J3" s="539" t="s">
        <v>90</v>
      </c>
      <c r="K3" s="531" t="s">
        <v>357</v>
      </c>
      <c r="L3" s="531"/>
      <c r="M3" s="531"/>
      <c r="N3" s="531" t="s">
        <v>358</v>
      </c>
      <c r="O3" s="529"/>
      <c r="P3" s="529"/>
      <c r="Q3" s="531" t="s">
        <v>359</v>
      </c>
      <c r="R3" s="529"/>
      <c r="S3" s="529"/>
      <c r="T3" s="529"/>
      <c r="U3" s="531" t="s">
        <v>360</v>
      </c>
      <c r="V3" s="529"/>
      <c r="W3" s="529"/>
      <c r="X3" s="531" t="s">
        <v>361</v>
      </c>
      <c r="Y3" s="531"/>
      <c r="Z3" s="531"/>
      <c r="AA3" s="531" t="s">
        <v>362</v>
      </c>
      <c r="AB3" s="529"/>
      <c r="AC3" s="529"/>
      <c r="AD3" s="529"/>
      <c r="AE3" s="529"/>
      <c r="AF3" s="529"/>
      <c r="AG3" s="529"/>
      <c r="AH3" s="532" t="s">
        <v>363</v>
      </c>
      <c r="AI3" s="211"/>
      <c r="AJ3" s="211"/>
      <c r="AK3" s="211"/>
      <c r="AL3" s="211"/>
      <c r="AM3" s="211"/>
      <c r="AN3" s="211"/>
    </row>
    <row r="4" spans="1:75" ht="125.4" customHeight="1" x14ac:dyDescent="0.3">
      <c r="A4" s="529"/>
      <c r="B4" s="537"/>
      <c r="C4" s="538"/>
      <c r="D4" s="213" t="s">
        <v>8</v>
      </c>
      <c r="E4" s="214" t="s">
        <v>9</v>
      </c>
      <c r="F4" s="215" t="s">
        <v>242</v>
      </c>
      <c r="G4" s="215" t="s">
        <v>230</v>
      </c>
      <c r="H4" s="216" t="s">
        <v>242</v>
      </c>
      <c r="I4" s="216" t="s">
        <v>230</v>
      </c>
      <c r="J4" s="539"/>
      <c r="K4" s="213" t="s">
        <v>108</v>
      </c>
      <c r="L4" s="213" t="s">
        <v>364</v>
      </c>
      <c r="M4" s="213" t="s">
        <v>109</v>
      </c>
      <c r="N4" s="213" t="s">
        <v>1</v>
      </c>
      <c r="O4" s="213" t="s">
        <v>2</v>
      </c>
      <c r="P4" s="213" t="s">
        <v>110</v>
      </c>
      <c r="Q4" s="213" t="s">
        <v>112</v>
      </c>
      <c r="R4" s="214" t="s">
        <v>4</v>
      </c>
      <c r="S4" s="214" t="s">
        <v>5</v>
      </c>
      <c r="T4" s="214" t="s">
        <v>365</v>
      </c>
      <c r="U4" s="214" t="s">
        <v>6</v>
      </c>
      <c r="V4" s="214" t="s">
        <v>7</v>
      </c>
      <c r="W4" s="213" t="s">
        <v>366</v>
      </c>
      <c r="X4" s="213" t="s">
        <v>367</v>
      </c>
      <c r="Y4" s="213" t="s">
        <v>368</v>
      </c>
      <c r="Z4" s="213" t="s">
        <v>71</v>
      </c>
      <c r="AA4" s="213" t="s">
        <v>369</v>
      </c>
      <c r="AB4" s="213" t="s">
        <v>370</v>
      </c>
      <c r="AC4" s="213" t="s">
        <v>371</v>
      </c>
      <c r="AD4" s="213" t="s">
        <v>372</v>
      </c>
      <c r="AE4" s="213" t="s">
        <v>373</v>
      </c>
      <c r="AF4" s="213" t="s">
        <v>374</v>
      </c>
      <c r="AG4" s="213" t="s">
        <v>375</v>
      </c>
      <c r="AH4" s="533"/>
      <c r="AI4" s="527" t="s">
        <v>376</v>
      </c>
      <c r="AJ4" s="527"/>
      <c r="AK4" s="527"/>
      <c r="AL4" s="527"/>
      <c r="AM4" s="527"/>
      <c r="AN4" s="526" t="s">
        <v>377</v>
      </c>
      <c r="AO4" s="527"/>
      <c r="AP4" s="527"/>
      <c r="AQ4" s="527"/>
      <c r="AR4" s="527"/>
      <c r="AS4" s="526" t="s">
        <v>378</v>
      </c>
      <c r="AT4" s="527"/>
      <c r="AU4" s="527"/>
      <c r="AV4" s="217"/>
      <c r="AW4" s="527"/>
      <c r="AX4" s="527"/>
      <c r="AY4" s="527"/>
      <c r="AZ4" s="526" t="s">
        <v>379</v>
      </c>
      <c r="BA4" s="527"/>
      <c r="BB4" s="527"/>
      <c r="BC4" s="527"/>
      <c r="BD4" s="527"/>
      <c r="BG4" s="218"/>
    </row>
    <row r="5" spans="1:75" ht="39.75" customHeight="1" x14ac:dyDescent="0.3">
      <c r="A5" s="529"/>
      <c r="B5" s="537"/>
      <c r="C5" s="219" t="s">
        <v>380</v>
      </c>
      <c r="D5" s="220">
        <v>1</v>
      </c>
      <c r="E5" s="220">
        <v>1</v>
      </c>
      <c r="F5" s="220">
        <v>4</v>
      </c>
      <c r="G5" s="220">
        <v>6</v>
      </c>
      <c r="H5" s="220">
        <v>4</v>
      </c>
      <c r="I5" s="220">
        <v>6</v>
      </c>
      <c r="J5" s="220">
        <v>3</v>
      </c>
      <c r="K5" s="220">
        <f>3</f>
        <v>3</v>
      </c>
      <c r="L5" s="220">
        <v>3</v>
      </c>
      <c r="M5" s="220">
        <v>3</v>
      </c>
      <c r="N5" s="220">
        <v>3</v>
      </c>
      <c r="O5" s="220">
        <v>3</v>
      </c>
      <c r="P5" s="221">
        <v>3</v>
      </c>
      <c r="Q5" s="220">
        <v>3</v>
      </c>
      <c r="R5" s="220">
        <v>3</v>
      </c>
      <c r="S5" s="220">
        <v>3</v>
      </c>
      <c r="T5" s="220">
        <v>3</v>
      </c>
      <c r="U5" s="220">
        <v>2</v>
      </c>
      <c r="V5" s="220">
        <v>2</v>
      </c>
      <c r="W5" s="220">
        <v>2</v>
      </c>
      <c r="X5" s="221">
        <v>1</v>
      </c>
      <c r="Y5" s="221">
        <v>1</v>
      </c>
      <c r="Z5" s="221">
        <v>1</v>
      </c>
      <c r="AA5" s="221">
        <v>1</v>
      </c>
      <c r="AB5" s="221">
        <v>1</v>
      </c>
      <c r="AC5" s="221">
        <v>1</v>
      </c>
      <c r="AD5" s="221">
        <v>1</v>
      </c>
      <c r="AE5" s="221">
        <v>1</v>
      </c>
      <c r="AF5" s="221">
        <v>1</v>
      </c>
      <c r="AG5" s="221">
        <v>1</v>
      </c>
      <c r="AH5" s="533"/>
      <c r="AI5" s="210">
        <v>1</v>
      </c>
      <c r="AJ5" s="210">
        <v>2</v>
      </c>
      <c r="AK5" s="210">
        <v>3</v>
      </c>
      <c r="AL5" s="210">
        <v>4</v>
      </c>
      <c r="AM5" s="210">
        <v>5</v>
      </c>
      <c r="AN5" s="210">
        <v>6</v>
      </c>
      <c r="AO5" s="210">
        <v>7</v>
      </c>
      <c r="AP5" s="210">
        <v>8</v>
      </c>
      <c r="AQ5" s="210">
        <v>9</v>
      </c>
      <c r="AR5" s="210">
        <v>10</v>
      </c>
      <c r="AS5" s="210">
        <v>11</v>
      </c>
      <c r="AT5" s="210">
        <v>12</v>
      </c>
      <c r="AU5" s="210">
        <v>13</v>
      </c>
      <c r="AV5" s="210">
        <v>14</v>
      </c>
      <c r="AW5" s="210">
        <v>15</v>
      </c>
      <c r="AX5" s="210">
        <v>16</v>
      </c>
      <c r="AY5" s="210">
        <v>17</v>
      </c>
      <c r="AZ5" s="210">
        <v>18</v>
      </c>
      <c r="BA5" s="210">
        <v>19</v>
      </c>
      <c r="BB5" s="210">
        <v>20</v>
      </c>
      <c r="BC5" s="210">
        <v>21</v>
      </c>
      <c r="BD5" s="210">
        <v>22</v>
      </c>
      <c r="BE5" s="210">
        <v>23</v>
      </c>
      <c r="BF5" s="210">
        <v>24</v>
      </c>
      <c r="BG5" s="210">
        <v>25</v>
      </c>
      <c r="BH5" s="210">
        <v>26</v>
      </c>
      <c r="BI5" s="210">
        <v>27</v>
      </c>
      <c r="BJ5" s="210">
        <v>28</v>
      </c>
      <c r="BK5" s="210">
        <v>29</v>
      </c>
      <c r="BL5" s="210">
        <v>30</v>
      </c>
      <c r="BM5" s="210">
        <v>31</v>
      </c>
      <c r="BN5" s="210">
        <v>32</v>
      </c>
      <c r="BO5" s="210">
        <v>33</v>
      </c>
      <c r="BP5" s="210">
        <v>34</v>
      </c>
      <c r="BQ5" s="210">
        <v>35</v>
      </c>
      <c r="BR5" s="210">
        <v>36</v>
      </c>
      <c r="BS5" s="210">
        <v>37</v>
      </c>
    </row>
    <row r="6" spans="1:75" ht="27" customHeight="1" x14ac:dyDescent="0.3">
      <c r="A6" s="529"/>
      <c r="B6" s="537"/>
      <c r="C6" s="222" t="s">
        <v>381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4"/>
      <c r="AI6" s="210"/>
      <c r="AJ6" s="210"/>
      <c r="AK6" s="210"/>
      <c r="AL6" s="210"/>
      <c r="AM6" s="210"/>
      <c r="AN6" s="210"/>
      <c r="BG6" s="218"/>
    </row>
    <row r="7" spans="1:75" ht="25.5" hidden="1" customHeight="1" x14ac:dyDescent="0.3">
      <c r="A7" s="215" t="s">
        <v>382</v>
      </c>
      <c r="B7" s="225">
        <v>1</v>
      </c>
      <c r="C7" s="226" t="s">
        <v>265</v>
      </c>
      <c r="D7" s="227"/>
      <c r="E7" s="228">
        <v>1</v>
      </c>
      <c r="F7" s="228"/>
      <c r="G7" s="228">
        <v>6</v>
      </c>
      <c r="H7" s="228"/>
      <c r="I7" s="228">
        <v>6</v>
      </c>
      <c r="J7" s="220">
        <v>3</v>
      </c>
      <c r="K7" s="228">
        <v>3</v>
      </c>
      <c r="L7" s="228"/>
      <c r="M7" s="228"/>
      <c r="N7" s="228">
        <v>3</v>
      </c>
      <c r="O7" s="228"/>
      <c r="P7" s="228"/>
      <c r="Q7" s="228"/>
      <c r="R7" s="228"/>
      <c r="S7" s="228">
        <v>3</v>
      </c>
      <c r="T7" s="228"/>
      <c r="U7" s="228"/>
      <c r="V7" s="228">
        <v>2</v>
      </c>
      <c r="W7" s="228"/>
      <c r="X7" s="228"/>
      <c r="Y7" s="228"/>
      <c r="Z7" s="228"/>
      <c r="AA7" s="228">
        <f>IF(I7&gt;0,1,0)</f>
        <v>1</v>
      </c>
      <c r="AB7" s="228">
        <f>IF(F7&gt;0,1,0)</f>
        <v>0</v>
      </c>
      <c r="AC7" s="228"/>
      <c r="AD7" s="228">
        <f>IF(T7&gt;0,1,0)</f>
        <v>0</v>
      </c>
      <c r="AE7" s="228">
        <f>IF(K7&gt;0,1,0)</f>
        <v>1</v>
      </c>
      <c r="AF7" s="228"/>
      <c r="AG7" s="228"/>
      <c r="AH7" s="229">
        <f t="shared" ref="AH7:AH41" si="0">SUM(D7:AG7)</f>
        <v>29</v>
      </c>
      <c r="AI7" s="206" t="s">
        <v>336</v>
      </c>
      <c r="AJ7" s="206" t="s">
        <v>336</v>
      </c>
      <c r="AK7" s="206" t="s">
        <v>336</v>
      </c>
      <c r="AL7" s="206" t="s">
        <v>336</v>
      </c>
      <c r="AM7" s="206" t="s">
        <v>336</v>
      </c>
      <c r="AN7" s="206" t="s">
        <v>336</v>
      </c>
      <c r="AO7" s="206" t="s">
        <v>18</v>
      </c>
      <c r="AP7" s="206" t="s">
        <v>25</v>
      </c>
      <c r="AQ7" s="206" t="s">
        <v>25</v>
      </c>
      <c r="AR7" s="206" t="s">
        <v>25</v>
      </c>
      <c r="AS7" s="206" t="s">
        <v>25</v>
      </c>
      <c r="AT7" s="206" t="s">
        <v>25</v>
      </c>
      <c r="AU7" s="206" t="s">
        <v>25</v>
      </c>
      <c r="AV7" s="206" t="s">
        <v>25</v>
      </c>
      <c r="AW7" s="206" t="s">
        <v>242</v>
      </c>
      <c r="AX7" s="206" t="s">
        <v>242</v>
      </c>
      <c r="AY7" s="206" t="s">
        <v>242</v>
      </c>
      <c r="AZ7" s="206"/>
      <c r="BA7" s="206" t="s">
        <v>339</v>
      </c>
      <c r="BB7" s="206" t="s">
        <v>339</v>
      </c>
      <c r="BC7" s="206" t="s">
        <v>339</v>
      </c>
      <c r="BG7" s="218"/>
      <c r="BH7" s="205" t="s">
        <v>140</v>
      </c>
      <c r="BI7" s="205" t="s">
        <v>140</v>
      </c>
      <c r="BJ7" s="205" t="s">
        <v>140</v>
      </c>
      <c r="BK7" s="205" t="s">
        <v>140</v>
      </c>
      <c r="BL7" s="205" t="s">
        <v>230</v>
      </c>
      <c r="BM7" s="205" t="s">
        <v>230</v>
      </c>
      <c r="BN7" s="205" t="s">
        <v>230</v>
      </c>
      <c r="BO7" s="205" t="s">
        <v>232</v>
      </c>
      <c r="BP7" s="205" t="s">
        <v>232</v>
      </c>
      <c r="BQ7" s="206"/>
      <c r="BR7" s="206"/>
      <c r="BS7" s="206"/>
      <c r="BU7" s="206"/>
      <c r="BV7" s="206"/>
      <c r="BW7" s="206"/>
    </row>
    <row r="8" spans="1:75" ht="25.5" customHeight="1" x14ac:dyDescent="0.3">
      <c r="A8" s="215" t="s">
        <v>382</v>
      </c>
      <c r="B8" s="225">
        <v>2</v>
      </c>
      <c r="C8" s="226" t="s">
        <v>266</v>
      </c>
      <c r="D8" s="227"/>
      <c r="E8" s="228">
        <v>1</v>
      </c>
      <c r="F8" s="228">
        <v>4</v>
      </c>
      <c r="G8" s="228"/>
      <c r="H8" s="228">
        <v>4</v>
      </c>
      <c r="I8" s="228"/>
      <c r="J8" s="220">
        <v>3</v>
      </c>
      <c r="K8" s="228">
        <v>3</v>
      </c>
      <c r="L8" s="228"/>
      <c r="M8" s="228"/>
      <c r="N8" s="228"/>
      <c r="O8" s="228" t="s">
        <v>383</v>
      </c>
      <c r="P8" s="228">
        <v>3</v>
      </c>
      <c r="Q8" s="228"/>
      <c r="R8" s="228"/>
      <c r="S8" s="228">
        <v>3</v>
      </c>
      <c r="T8" s="228"/>
      <c r="U8" s="228"/>
      <c r="V8" s="228">
        <v>2</v>
      </c>
      <c r="W8" s="228"/>
      <c r="X8" s="228"/>
      <c r="Y8" s="228"/>
      <c r="Z8" s="228"/>
      <c r="AA8" s="258">
        <v>1</v>
      </c>
      <c r="AB8" s="228">
        <f t="shared" ref="AB8:AB71" si="1">IF(F8&gt;0,1,0)</f>
        <v>1</v>
      </c>
      <c r="AC8" s="228"/>
      <c r="AD8" s="228">
        <f t="shared" ref="AD8:AD32" si="2">IF(T8&gt;0,1,0)</f>
        <v>0</v>
      </c>
      <c r="AE8" s="228">
        <f t="shared" ref="AE8:AE32" si="3">IF(K8&gt;0,1,0)</f>
        <v>1</v>
      </c>
      <c r="AF8" s="228"/>
      <c r="AG8" s="228"/>
      <c r="AH8" s="229">
        <f t="shared" si="0"/>
        <v>26</v>
      </c>
      <c r="AI8" s="206" t="s">
        <v>14</v>
      </c>
      <c r="AJ8" s="206" t="s">
        <v>14</v>
      </c>
      <c r="AK8" s="206" t="s">
        <v>14</v>
      </c>
      <c r="AL8" s="206" t="s">
        <v>14</v>
      </c>
      <c r="AM8" s="205" t="s">
        <v>242</v>
      </c>
      <c r="AN8" s="205" t="s">
        <v>242</v>
      </c>
      <c r="AO8" s="205" t="s">
        <v>242</v>
      </c>
      <c r="AP8" s="205" t="s">
        <v>20</v>
      </c>
      <c r="AQ8" s="205" t="s">
        <v>20</v>
      </c>
      <c r="AR8" s="205" t="s">
        <v>20</v>
      </c>
      <c r="AS8" s="205" t="s">
        <v>20</v>
      </c>
      <c r="AT8" s="205" t="s">
        <v>20</v>
      </c>
      <c r="AU8" s="206"/>
      <c r="AW8" s="206"/>
      <c r="AX8" s="206"/>
      <c r="AY8" s="206"/>
      <c r="AZ8" s="206" t="s">
        <v>18</v>
      </c>
      <c r="BA8" s="205" t="s">
        <v>340</v>
      </c>
      <c r="BB8" s="205" t="s">
        <v>340</v>
      </c>
      <c r="BC8" s="205" t="s">
        <v>340</v>
      </c>
      <c r="BG8" s="218" t="s">
        <v>232</v>
      </c>
      <c r="BH8" s="205" t="s">
        <v>22</v>
      </c>
      <c r="BI8" s="205" t="s">
        <v>22</v>
      </c>
      <c r="BJ8" s="205" t="s">
        <v>22</v>
      </c>
      <c r="BK8" s="205" t="s">
        <v>232</v>
      </c>
      <c r="BL8" s="205" t="s">
        <v>140</v>
      </c>
      <c r="BM8" s="205" t="s">
        <v>140</v>
      </c>
      <c r="BN8" s="205" t="s">
        <v>140</v>
      </c>
      <c r="BO8" s="205" t="s">
        <v>140</v>
      </c>
      <c r="BU8" s="206"/>
      <c r="BV8" s="206"/>
      <c r="BW8" s="206"/>
    </row>
    <row r="9" spans="1:75" ht="25.5" customHeight="1" x14ac:dyDescent="0.3">
      <c r="A9" s="215" t="s">
        <v>382</v>
      </c>
      <c r="B9" s="225">
        <v>3</v>
      </c>
      <c r="C9" s="226" t="s">
        <v>267</v>
      </c>
      <c r="D9" s="227">
        <v>1</v>
      </c>
      <c r="E9" s="230"/>
      <c r="F9" s="230">
        <v>4</v>
      </c>
      <c r="G9" s="230"/>
      <c r="H9" s="230">
        <v>4</v>
      </c>
      <c r="I9" s="230"/>
      <c r="J9" s="220">
        <v>3</v>
      </c>
      <c r="K9" s="230">
        <v>3</v>
      </c>
      <c r="L9" s="230"/>
      <c r="M9" s="230"/>
      <c r="N9" s="230"/>
      <c r="O9" s="230">
        <v>3</v>
      </c>
      <c r="P9" s="230"/>
      <c r="Q9" s="230"/>
      <c r="R9" s="230"/>
      <c r="S9" s="230">
        <v>3</v>
      </c>
      <c r="T9" s="228"/>
      <c r="U9" s="230"/>
      <c r="V9" s="230">
        <v>2</v>
      </c>
      <c r="W9" s="230"/>
      <c r="X9" s="230"/>
      <c r="Y9" s="230"/>
      <c r="Z9" s="230">
        <v>1</v>
      </c>
      <c r="AA9" s="258">
        <v>1</v>
      </c>
      <c r="AB9" s="228">
        <f t="shared" si="1"/>
        <v>1</v>
      </c>
      <c r="AC9" s="230"/>
      <c r="AD9" s="228">
        <f t="shared" si="2"/>
        <v>0</v>
      </c>
      <c r="AE9" s="228">
        <f t="shared" si="3"/>
        <v>1</v>
      </c>
      <c r="AF9" s="230"/>
      <c r="AG9" s="230"/>
      <c r="AH9" s="229">
        <f t="shared" si="0"/>
        <v>27</v>
      </c>
      <c r="AI9" s="206" t="s">
        <v>14</v>
      </c>
      <c r="AJ9" s="206" t="s">
        <v>14</v>
      </c>
      <c r="AK9" s="206" t="s">
        <v>14</v>
      </c>
      <c r="AL9" s="206" t="s">
        <v>14</v>
      </c>
      <c r="AO9" s="205" t="s">
        <v>28</v>
      </c>
      <c r="AP9" s="205" t="s">
        <v>20</v>
      </c>
      <c r="AQ9" s="205" t="s">
        <v>20</v>
      </c>
      <c r="AR9" s="205" t="s">
        <v>20</v>
      </c>
      <c r="AS9" s="205" t="s">
        <v>20</v>
      </c>
      <c r="AT9" s="205" t="s">
        <v>20</v>
      </c>
      <c r="AU9" s="206"/>
      <c r="AW9" s="206" t="s">
        <v>242</v>
      </c>
      <c r="AX9" s="206" t="s">
        <v>242</v>
      </c>
      <c r="AY9" s="206" t="s">
        <v>242</v>
      </c>
      <c r="AZ9" s="218" t="s">
        <v>19</v>
      </c>
      <c r="BA9" s="205" t="s">
        <v>340</v>
      </c>
      <c r="BB9" s="205" t="s">
        <v>340</v>
      </c>
      <c r="BC9" s="205" t="s">
        <v>340</v>
      </c>
      <c r="BG9" s="218"/>
      <c r="BH9" s="205" t="s">
        <v>140</v>
      </c>
      <c r="BI9" s="205" t="s">
        <v>140</v>
      </c>
      <c r="BJ9" s="205" t="s">
        <v>140</v>
      </c>
      <c r="BK9" s="205" t="s">
        <v>140</v>
      </c>
      <c r="BL9" s="205" t="s">
        <v>236</v>
      </c>
      <c r="BM9" s="205" t="s">
        <v>236</v>
      </c>
      <c r="BN9" s="205" t="s">
        <v>236</v>
      </c>
      <c r="BO9" s="205" t="s">
        <v>232</v>
      </c>
      <c r="BP9" s="205" t="s">
        <v>232</v>
      </c>
      <c r="BQ9" s="206"/>
      <c r="BR9" s="206"/>
      <c r="BS9" s="206"/>
    </row>
    <row r="10" spans="1:75" ht="25.5" hidden="1" customHeight="1" x14ac:dyDescent="0.3">
      <c r="A10" s="215" t="s">
        <v>382</v>
      </c>
      <c r="B10" s="225">
        <v>4</v>
      </c>
      <c r="C10" s="226" t="s">
        <v>268</v>
      </c>
      <c r="D10" s="227">
        <v>1</v>
      </c>
      <c r="E10" s="230"/>
      <c r="F10" s="230"/>
      <c r="G10" s="230">
        <v>6</v>
      </c>
      <c r="H10" s="230"/>
      <c r="I10" s="230">
        <v>6</v>
      </c>
      <c r="J10" s="220">
        <v>3</v>
      </c>
      <c r="K10" s="230">
        <v>3</v>
      </c>
      <c r="L10" s="230"/>
      <c r="M10" s="230"/>
      <c r="N10" s="230"/>
      <c r="O10" s="230">
        <v>3</v>
      </c>
      <c r="P10" s="230"/>
      <c r="Q10" s="230">
        <v>3</v>
      </c>
      <c r="R10" s="230"/>
      <c r="S10" s="230"/>
      <c r="T10" s="230"/>
      <c r="U10" s="230"/>
      <c r="V10" s="230">
        <v>2</v>
      </c>
      <c r="W10" s="230"/>
      <c r="X10" s="230">
        <v>1</v>
      </c>
      <c r="Y10" s="230"/>
      <c r="Z10" s="230"/>
      <c r="AA10" s="228">
        <f t="shared" ref="AA10:AA40" si="4">IF(I10&gt;0,1,0)</f>
        <v>1</v>
      </c>
      <c r="AB10" s="228">
        <f t="shared" si="1"/>
        <v>0</v>
      </c>
      <c r="AC10" s="230"/>
      <c r="AD10" s="228">
        <f t="shared" si="2"/>
        <v>0</v>
      </c>
      <c r="AE10" s="228">
        <f t="shared" si="3"/>
        <v>1</v>
      </c>
      <c r="AF10" s="230"/>
      <c r="AG10" s="230"/>
      <c r="AH10" s="229">
        <f t="shared" si="0"/>
        <v>30</v>
      </c>
      <c r="AI10" s="206" t="s">
        <v>336</v>
      </c>
      <c r="AJ10" s="206" t="s">
        <v>336</v>
      </c>
      <c r="AK10" s="206" t="s">
        <v>336</v>
      </c>
      <c r="AL10" s="206" t="s">
        <v>336</v>
      </c>
      <c r="AM10" s="206" t="s">
        <v>336</v>
      </c>
      <c r="AN10" s="206" t="s">
        <v>336</v>
      </c>
      <c r="AO10" s="205" t="s">
        <v>28</v>
      </c>
      <c r="AP10" s="206" t="s">
        <v>25</v>
      </c>
      <c r="AQ10" s="206" t="s">
        <v>25</v>
      </c>
      <c r="AR10" s="206" t="s">
        <v>25</v>
      </c>
      <c r="AS10" s="206" t="s">
        <v>25</v>
      </c>
      <c r="AT10" s="206" t="s">
        <v>25</v>
      </c>
      <c r="AU10" s="206" t="s">
        <v>25</v>
      </c>
      <c r="AV10" s="206" t="s">
        <v>25</v>
      </c>
      <c r="AW10" s="206" t="s">
        <v>337</v>
      </c>
      <c r="AX10" s="206" t="s">
        <v>337</v>
      </c>
      <c r="AY10" s="206" t="s">
        <v>337</v>
      </c>
      <c r="AZ10" s="206" t="s">
        <v>337</v>
      </c>
      <c r="BA10" s="206" t="s">
        <v>339</v>
      </c>
      <c r="BB10" s="206" t="s">
        <v>339</v>
      </c>
      <c r="BC10" s="206" t="s">
        <v>339</v>
      </c>
      <c r="BE10" s="206"/>
      <c r="BF10" s="206"/>
      <c r="BG10" s="218" t="s">
        <v>232</v>
      </c>
      <c r="BH10" s="205" t="s">
        <v>236</v>
      </c>
      <c r="BI10" s="205" t="s">
        <v>236</v>
      </c>
      <c r="BJ10" s="205" t="s">
        <v>236</v>
      </c>
      <c r="BK10" s="205" t="s">
        <v>232</v>
      </c>
      <c r="BL10" s="205" t="s">
        <v>140</v>
      </c>
      <c r="BM10" s="205" t="s">
        <v>140</v>
      </c>
      <c r="BN10" s="205" t="s">
        <v>140</v>
      </c>
      <c r="BO10" s="205" t="s">
        <v>140</v>
      </c>
      <c r="BQ10" s="206"/>
      <c r="BR10" s="206"/>
      <c r="BS10" s="206"/>
      <c r="BU10" s="206"/>
      <c r="BV10" s="206"/>
      <c r="BW10" s="206"/>
    </row>
    <row r="11" spans="1:75" ht="25.5" hidden="1" customHeight="1" x14ac:dyDescent="0.3">
      <c r="A11" s="215" t="s">
        <v>382</v>
      </c>
      <c r="B11" s="225">
        <v>5</v>
      </c>
      <c r="C11" s="226" t="s">
        <v>269</v>
      </c>
      <c r="D11" s="227"/>
      <c r="E11" s="228">
        <v>1</v>
      </c>
      <c r="F11" s="228"/>
      <c r="G11" s="228">
        <v>6</v>
      </c>
      <c r="H11" s="228"/>
      <c r="I11" s="228">
        <v>6</v>
      </c>
      <c r="J11" s="220">
        <v>3</v>
      </c>
      <c r="K11" s="228">
        <v>3</v>
      </c>
      <c r="L11" s="228"/>
      <c r="M11" s="228"/>
      <c r="N11" s="228"/>
      <c r="O11" s="228">
        <v>3</v>
      </c>
      <c r="P11" s="228"/>
      <c r="Q11" s="228"/>
      <c r="R11" s="228">
        <v>3</v>
      </c>
      <c r="S11" s="228"/>
      <c r="T11" s="228"/>
      <c r="U11" s="228"/>
      <c r="V11" s="228">
        <v>2</v>
      </c>
      <c r="W11" s="228"/>
      <c r="X11" s="228"/>
      <c r="Y11" s="228"/>
      <c r="Z11" s="228"/>
      <c r="AA11" s="228">
        <f t="shared" si="4"/>
        <v>1</v>
      </c>
      <c r="AB11" s="228">
        <f t="shared" si="1"/>
        <v>0</v>
      </c>
      <c r="AC11" s="228"/>
      <c r="AD11" s="228">
        <f t="shared" si="2"/>
        <v>0</v>
      </c>
      <c r="AE11" s="228">
        <f t="shared" si="3"/>
        <v>1</v>
      </c>
      <c r="AF11" s="228"/>
      <c r="AG11" s="228"/>
      <c r="AH11" s="229">
        <f t="shared" si="0"/>
        <v>29</v>
      </c>
      <c r="AI11" s="206" t="s">
        <v>336</v>
      </c>
      <c r="AJ11" s="206" t="s">
        <v>336</v>
      </c>
      <c r="AK11" s="206" t="s">
        <v>336</v>
      </c>
      <c r="AL11" s="206" t="s">
        <v>336</v>
      </c>
      <c r="AM11" s="206" t="s">
        <v>336</v>
      </c>
      <c r="AN11" s="206" t="s">
        <v>336</v>
      </c>
      <c r="AO11" s="206" t="s">
        <v>18</v>
      </c>
      <c r="AP11" s="206" t="s">
        <v>25</v>
      </c>
      <c r="AQ11" s="206" t="s">
        <v>25</v>
      </c>
      <c r="AR11" s="206" t="s">
        <v>25</v>
      </c>
      <c r="AS11" s="206" t="s">
        <v>25</v>
      </c>
      <c r="AT11" s="206" t="s">
        <v>25</v>
      </c>
      <c r="AU11" s="206" t="s">
        <v>25</v>
      </c>
      <c r="AV11" s="206" t="s">
        <v>25</v>
      </c>
      <c r="AZ11" s="206"/>
      <c r="BA11" s="206" t="s">
        <v>237</v>
      </c>
      <c r="BB11" s="206" t="s">
        <v>237</v>
      </c>
      <c r="BC11" s="206" t="s">
        <v>237</v>
      </c>
      <c r="BD11" s="206"/>
      <c r="BE11" s="206"/>
      <c r="BF11" s="206"/>
      <c r="BG11" s="218"/>
      <c r="BH11" s="205" t="s">
        <v>140</v>
      </c>
      <c r="BI11" s="205" t="s">
        <v>140</v>
      </c>
      <c r="BJ11" s="205" t="s">
        <v>140</v>
      </c>
      <c r="BK11" s="205" t="s">
        <v>140</v>
      </c>
      <c r="BL11" s="205" t="s">
        <v>236</v>
      </c>
      <c r="BM11" s="205" t="s">
        <v>236</v>
      </c>
      <c r="BN11" s="205" t="s">
        <v>236</v>
      </c>
      <c r="BO11" s="205" t="s">
        <v>232</v>
      </c>
      <c r="BP11" s="205" t="s">
        <v>232</v>
      </c>
      <c r="BQ11" s="206"/>
      <c r="BR11" s="206"/>
      <c r="BS11" s="206"/>
      <c r="BU11" s="206"/>
      <c r="BV11" s="206"/>
      <c r="BW11" s="206"/>
    </row>
    <row r="12" spans="1:75" ht="25.2" customHeight="1" x14ac:dyDescent="0.3">
      <c r="A12" s="215" t="s">
        <v>382</v>
      </c>
      <c r="B12" s="225">
        <v>6</v>
      </c>
      <c r="C12" s="226" t="s">
        <v>270</v>
      </c>
      <c r="D12" s="227">
        <v>1</v>
      </c>
      <c r="E12" s="230"/>
      <c r="F12" s="230">
        <v>4</v>
      </c>
      <c r="G12" s="230"/>
      <c r="H12" s="230">
        <v>4</v>
      </c>
      <c r="I12" s="230"/>
      <c r="J12" s="220">
        <v>3</v>
      </c>
      <c r="K12" s="230">
        <v>3</v>
      </c>
      <c r="L12" s="230"/>
      <c r="M12" s="230"/>
      <c r="N12" s="230">
        <v>3</v>
      </c>
      <c r="O12" s="230"/>
      <c r="P12" s="230"/>
      <c r="Q12" s="230"/>
      <c r="R12" s="230"/>
      <c r="S12" s="230">
        <v>3</v>
      </c>
      <c r="T12" s="228"/>
      <c r="U12" s="230"/>
      <c r="V12" s="230"/>
      <c r="W12" s="230">
        <v>2</v>
      </c>
      <c r="X12" s="230"/>
      <c r="Y12" s="230"/>
      <c r="Z12" s="230">
        <v>1</v>
      </c>
      <c r="AA12" s="258">
        <v>1</v>
      </c>
      <c r="AB12" s="228">
        <f t="shared" si="1"/>
        <v>1</v>
      </c>
      <c r="AC12" s="230"/>
      <c r="AD12" s="228">
        <f t="shared" si="2"/>
        <v>0</v>
      </c>
      <c r="AE12" s="228">
        <f t="shared" si="3"/>
        <v>1</v>
      </c>
      <c r="AF12" s="230"/>
      <c r="AG12" s="230"/>
      <c r="AH12" s="229">
        <f t="shared" si="0"/>
        <v>27</v>
      </c>
      <c r="AI12" s="206" t="s">
        <v>14</v>
      </c>
      <c r="AJ12" s="206" t="s">
        <v>14</v>
      </c>
      <c r="AK12" s="206" t="s">
        <v>14</v>
      </c>
      <c r="AL12" s="206" t="s">
        <v>14</v>
      </c>
      <c r="AO12" s="205" t="s">
        <v>28</v>
      </c>
      <c r="AP12" s="205" t="s">
        <v>20</v>
      </c>
      <c r="AQ12" s="205" t="s">
        <v>20</v>
      </c>
      <c r="AR12" s="205" t="s">
        <v>20</v>
      </c>
      <c r="AS12" s="205" t="s">
        <v>20</v>
      </c>
      <c r="AT12" s="205" t="s">
        <v>20</v>
      </c>
      <c r="AU12" s="206"/>
      <c r="AW12" s="206" t="s">
        <v>242</v>
      </c>
      <c r="AX12" s="206" t="s">
        <v>242</v>
      </c>
      <c r="AY12" s="206" t="s">
        <v>242</v>
      </c>
      <c r="AZ12" s="218" t="s">
        <v>19</v>
      </c>
      <c r="BA12" s="205" t="s">
        <v>340</v>
      </c>
      <c r="BB12" s="205" t="s">
        <v>340</v>
      </c>
      <c r="BC12" s="205" t="s">
        <v>340</v>
      </c>
      <c r="BG12" s="218"/>
      <c r="BH12" s="205" t="s">
        <v>140</v>
      </c>
      <c r="BI12" s="205" t="s">
        <v>140</v>
      </c>
      <c r="BJ12" s="205" t="s">
        <v>140</v>
      </c>
      <c r="BK12" s="205" t="s">
        <v>140</v>
      </c>
      <c r="BL12" s="205" t="s">
        <v>230</v>
      </c>
      <c r="BM12" s="205" t="s">
        <v>230</v>
      </c>
      <c r="BN12" s="205" t="s">
        <v>230</v>
      </c>
      <c r="BO12" s="205" t="s">
        <v>338</v>
      </c>
      <c r="BP12" s="205" t="s">
        <v>338</v>
      </c>
      <c r="BR12" s="206"/>
      <c r="BS12" s="206"/>
      <c r="BU12" s="206"/>
      <c r="BV12" s="206"/>
      <c r="BW12" s="206"/>
    </row>
    <row r="13" spans="1:75" ht="25.2" hidden="1" customHeight="1" x14ac:dyDescent="0.3">
      <c r="A13" s="215" t="s">
        <v>382</v>
      </c>
      <c r="B13" s="225">
        <v>7</v>
      </c>
      <c r="C13" s="226" t="s">
        <v>271</v>
      </c>
      <c r="D13" s="227"/>
      <c r="E13" s="228">
        <v>1</v>
      </c>
      <c r="F13" s="228"/>
      <c r="G13" s="228">
        <v>6</v>
      </c>
      <c r="H13" s="230"/>
      <c r="I13" s="230">
        <v>6</v>
      </c>
      <c r="J13" s="220">
        <v>3</v>
      </c>
      <c r="K13" s="230">
        <v>3</v>
      </c>
      <c r="L13" s="230"/>
      <c r="M13" s="230"/>
      <c r="N13" s="230"/>
      <c r="O13" s="230">
        <v>3</v>
      </c>
      <c r="P13" s="230"/>
      <c r="Q13" s="230"/>
      <c r="R13" s="230">
        <v>3</v>
      </c>
      <c r="S13" s="230"/>
      <c r="T13" s="228"/>
      <c r="U13" s="230"/>
      <c r="V13" s="228">
        <v>2</v>
      </c>
      <c r="W13" s="230"/>
      <c r="X13" s="230"/>
      <c r="Y13" s="230"/>
      <c r="Z13" s="230"/>
      <c r="AA13" s="228">
        <f>IF(I13&gt;0,1,0)</f>
        <v>1</v>
      </c>
      <c r="AB13" s="228">
        <f t="shared" si="1"/>
        <v>0</v>
      </c>
      <c r="AC13" s="230"/>
      <c r="AD13" s="228">
        <f t="shared" si="2"/>
        <v>0</v>
      </c>
      <c r="AE13" s="228">
        <f t="shared" si="3"/>
        <v>1</v>
      </c>
      <c r="AF13" s="230"/>
      <c r="AG13" s="230"/>
      <c r="AH13" s="229">
        <f t="shared" si="0"/>
        <v>29</v>
      </c>
      <c r="AI13" s="206" t="s">
        <v>336</v>
      </c>
      <c r="AJ13" s="206" t="s">
        <v>336</v>
      </c>
      <c r="AK13" s="206" t="s">
        <v>336</v>
      </c>
      <c r="AL13" s="206" t="s">
        <v>336</v>
      </c>
      <c r="AM13" s="206" t="s">
        <v>336</v>
      </c>
      <c r="AN13" s="206" t="s">
        <v>336</v>
      </c>
      <c r="AO13" s="206" t="s">
        <v>18</v>
      </c>
      <c r="AP13" s="206" t="s">
        <v>25</v>
      </c>
      <c r="AQ13" s="206" t="s">
        <v>25</v>
      </c>
      <c r="AR13" s="206" t="s">
        <v>25</v>
      </c>
      <c r="AS13" s="206" t="s">
        <v>25</v>
      </c>
      <c r="AT13" s="206" t="s">
        <v>25</v>
      </c>
      <c r="AU13" s="206" t="s">
        <v>25</v>
      </c>
      <c r="AV13" s="206" t="s">
        <v>25</v>
      </c>
      <c r="AZ13" s="206"/>
      <c r="BA13" s="206" t="s">
        <v>237</v>
      </c>
      <c r="BB13" s="206" t="s">
        <v>237</v>
      </c>
      <c r="BC13" s="206" t="s">
        <v>237</v>
      </c>
      <c r="BD13" s="206"/>
      <c r="BG13" s="218"/>
      <c r="BH13" s="205" t="s">
        <v>140</v>
      </c>
      <c r="BI13" s="205" t="s">
        <v>140</v>
      </c>
      <c r="BJ13" s="205" t="s">
        <v>140</v>
      </c>
      <c r="BK13" s="205" t="s">
        <v>140</v>
      </c>
      <c r="BL13" s="205" t="s">
        <v>236</v>
      </c>
      <c r="BM13" s="205" t="s">
        <v>236</v>
      </c>
      <c r="BN13" s="205" t="s">
        <v>236</v>
      </c>
      <c r="BO13" s="205" t="s">
        <v>232</v>
      </c>
      <c r="BP13" s="205" t="s">
        <v>232</v>
      </c>
      <c r="BQ13" s="206"/>
      <c r="BR13" s="206"/>
      <c r="BS13" s="206"/>
      <c r="BU13" s="206"/>
      <c r="BV13" s="206"/>
      <c r="BW13" s="206"/>
    </row>
    <row r="14" spans="1:75" s="231" customFormat="1" ht="25.5" customHeight="1" x14ac:dyDescent="0.3">
      <c r="A14" s="215" t="s">
        <v>382</v>
      </c>
      <c r="B14" s="225">
        <v>8</v>
      </c>
      <c r="C14" s="226" t="s">
        <v>272</v>
      </c>
      <c r="D14" s="227"/>
      <c r="E14" s="230">
        <v>1</v>
      </c>
      <c r="F14" s="230"/>
      <c r="G14" s="230">
        <v>6</v>
      </c>
      <c r="H14" s="230">
        <v>4</v>
      </c>
      <c r="I14" s="230"/>
      <c r="J14" s="220">
        <v>3</v>
      </c>
      <c r="K14" s="230">
        <v>3</v>
      </c>
      <c r="L14" s="230"/>
      <c r="M14" s="230"/>
      <c r="N14" s="230"/>
      <c r="O14" s="230">
        <v>3</v>
      </c>
      <c r="P14" s="228"/>
      <c r="Q14" s="230">
        <v>3</v>
      </c>
      <c r="R14" s="230"/>
      <c r="S14" s="230"/>
      <c r="T14" s="228"/>
      <c r="U14" s="230"/>
      <c r="V14" s="230">
        <v>2</v>
      </c>
      <c r="W14" s="230"/>
      <c r="X14" s="230">
        <v>1</v>
      </c>
      <c r="Y14" s="230"/>
      <c r="Z14" s="230">
        <v>1</v>
      </c>
      <c r="AA14" s="258">
        <v>1</v>
      </c>
      <c r="AB14" s="228">
        <f t="shared" si="1"/>
        <v>0</v>
      </c>
      <c r="AC14" s="230"/>
      <c r="AD14" s="228">
        <f t="shared" si="2"/>
        <v>0</v>
      </c>
      <c r="AE14" s="228">
        <f t="shared" si="3"/>
        <v>1</v>
      </c>
      <c r="AF14" s="230"/>
      <c r="AG14" s="230"/>
      <c r="AH14" s="229">
        <f t="shared" si="0"/>
        <v>29</v>
      </c>
      <c r="AI14" s="206" t="s">
        <v>14</v>
      </c>
      <c r="AJ14" s="206" t="s">
        <v>14</v>
      </c>
      <c r="AK14" s="206" t="s">
        <v>14</v>
      </c>
      <c r="AL14" s="206" t="s">
        <v>14</v>
      </c>
      <c r="AM14" s="205"/>
      <c r="AN14" s="205"/>
      <c r="AO14" s="205"/>
      <c r="AP14" s="205" t="s">
        <v>336</v>
      </c>
      <c r="AQ14" s="205" t="s">
        <v>336</v>
      </c>
      <c r="AR14" s="205" t="s">
        <v>336</v>
      </c>
      <c r="AS14" s="205" t="s">
        <v>336</v>
      </c>
      <c r="AT14" s="205" t="s">
        <v>336</v>
      </c>
      <c r="AU14" s="205" t="s">
        <v>336</v>
      </c>
      <c r="AV14" s="205"/>
      <c r="AW14" s="205"/>
      <c r="AX14" s="205"/>
      <c r="AY14" s="205"/>
      <c r="AZ14" s="206" t="s">
        <v>18</v>
      </c>
      <c r="BA14" s="206" t="s">
        <v>339</v>
      </c>
      <c r="BB14" s="206" t="s">
        <v>339</v>
      </c>
      <c r="BC14" s="206" t="s">
        <v>339</v>
      </c>
      <c r="BD14" s="205"/>
      <c r="BE14" s="205"/>
      <c r="BF14" s="205"/>
      <c r="BG14" s="218" t="s">
        <v>19</v>
      </c>
      <c r="BH14" s="205" t="s">
        <v>140</v>
      </c>
      <c r="BI14" s="205" t="s">
        <v>140</v>
      </c>
      <c r="BJ14" s="205" t="s">
        <v>140</v>
      </c>
      <c r="BK14" s="205" t="s">
        <v>140</v>
      </c>
      <c r="BL14" s="205" t="s">
        <v>236</v>
      </c>
      <c r="BM14" s="205" t="s">
        <v>236</v>
      </c>
      <c r="BN14" s="205" t="s">
        <v>236</v>
      </c>
      <c r="BO14" s="205" t="s">
        <v>232</v>
      </c>
      <c r="BP14" s="205" t="s">
        <v>232</v>
      </c>
      <c r="BQ14" s="206"/>
      <c r="BR14" s="206"/>
      <c r="BS14" s="206"/>
    </row>
    <row r="15" spans="1:75" ht="25.2" hidden="1" customHeight="1" x14ac:dyDescent="0.3">
      <c r="A15" s="215" t="s">
        <v>382</v>
      </c>
      <c r="B15" s="225">
        <v>9</v>
      </c>
      <c r="C15" s="226" t="s">
        <v>273</v>
      </c>
      <c r="D15" s="227"/>
      <c r="E15" s="228">
        <v>1</v>
      </c>
      <c r="F15" s="228"/>
      <c r="G15" s="228">
        <v>6</v>
      </c>
      <c r="H15" s="228"/>
      <c r="I15" s="230">
        <v>6</v>
      </c>
      <c r="J15" s="220">
        <v>3</v>
      </c>
      <c r="K15" s="228">
        <v>3</v>
      </c>
      <c r="L15" s="228"/>
      <c r="M15" s="230"/>
      <c r="N15" s="230">
        <v>3</v>
      </c>
      <c r="O15" s="230"/>
      <c r="P15" s="230"/>
      <c r="Q15" s="230"/>
      <c r="R15" s="230"/>
      <c r="S15" s="230">
        <v>3</v>
      </c>
      <c r="T15" s="228"/>
      <c r="U15" s="230"/>
      <c r="V15" s="228"/>
      <c r="W15" s="230">
        <v>2</v>
      </c>
      <c r="X15" s="230"/>
      <c r="Y15" s="230"/>
      <c r="Z15" s="230">
        <v>1</v>
      </c>
      <c r="AA15" s="228">
        <f>IF(I15&gt;0,1,0)</f>
        <v>1</v>
      </c>
      <c r="AB15" s="228">
        <f t="shared" si="1"/>
        <v>0</v>
      </c>
      <c r="AC15" s="230"/>
      <c r="AD15" s="228">
        <f t="shared" si="2"/>
        <v>0</v>
      </c>
      <c r="AE15" s="228">
        <f t="shared" si="3"/>
        <v>1</v>
      </c>
      <c r="AF15" s="230"/>
      <c r="AG15" s="230"/>
      <c r="AH15" s="229">
        <f t="shared" si="0"/>
        <v>30</v>
      </c>
      <c r="AI15" s="206" t="s">
        <v>336</v>
      </c>
      <c r="AJ15" s="206" t="s">
        <v>336</v>
      </c>
      <c r="AK15" s="206" t="s">
        <v>336</v>
      </c>
      <c r="AL15" s="206" t="s">
        <v>336</v>
      </c>
      <c r="AM15" s="206" t="s">
        <v>336</v>
      </c>
      <c r="AN15" s="206" t="s">
        <v>336</v>
      </c>
      <c r="AO15" s="206" t="s">
        <v>18</v>
      </c>
      <c r="AP15" s="206" t="s">
        <v>25</v>
      </c>
      <c r="AQ15" s="206" t="s">
        <v>25</v>
      </c>
      <c r="AR15" s="206" t="s">
        <v>25</v>
      </c>
      <c r="AS15" s="206" t="s">
        <v>25</v>
      </c>
      <c r="AT15" s="206" t="s">
        <v>25</v>
      </c>
      <c r="AU15" s="206" t="s">
        <v>25</v>
      </c>
      <c r="AV15" s="206" t="s">
        <v>25</v>
      </c>
      <c r="AW15" s="206" t="s">
        <v>242</v>
      </c>
      <c r="AX15" s="206" t="s">
        <v>242</v>
      </c>
      <c r="AY15" s="206" t="s">
        <v>242</v>
      </c>
      <c r="AZ15" s="218" t="s">
        <v>19</v>
      </c>
      <c r="BA15" s="205" t="s">
        <v>340</v>
      </c>
      <c r="BB15" s="205" t="s">
        <v>340</v>
      </c>
      <c r="BC15" s="205" t="s">
        <v>340</v>
      </c>
      <c r="BG15" s="218"/>
      <c r="BH15" s="205" t="s">
        <v>140</v>
      </c>
      <c r="BI15" s="205" t="s">
        <v>140</v>
      </c>
      <c r="BJ15" s="205" t="s">
        <v>140</v>
      </c>
      <c r="BK15" s="205" t="s">
        <v>140</v>
      </c>
      <c r="BL15" s="205" t="s">
        <v>230</v>
      </c>
      <c r="BM15" s="205" t="s">
        <v>230</v>
      </c>
      <c r="BN15" s="205" t="s">
        <v>230</v>
      </c>
      <c r="BO15" s="205" t="s">
        <v>338</v>
      </c>
      <c r="BP15" s="205" t="s">
        <v>338</v>
      </c>
      <c r="BR15" s="206"/>
      <c r="BS15" s="206"/>
      <c r="BU15" s="206"/>
      <c r="BV15" s="206"/>
      <c r="BW15" s="206"/>
    </row>
    <row r="16" spans="1:75" ht="25.2" customHeight="1" x14ac:dyDescent="0.3">
      <c r="A16" s="215" t="s">
        <v>382</v>
      </c>
      <c r="B16" s="225">
        <v>10</v>
      </c>
      <c r="C16" s="226" t="s">
        <v>274</v>
      </c>
      <c r="D16" s="227">
        <v>1</v>
      </c>
      <c r="E16" s="230"/>
      <c r="F16" s="230">
        <v>4</v>
      </c>
      <c r="G16" s="230"/>
      <c r="H16" s="230">
        <v>4</v>
      </c>
      <c r="I16" s="230"/>
      <c r="J16" s="220">
        <v>3</v>
      </c>
      <c r="K16" s="230">
        <v>3</v>
      </c>
      <c r="L16" s="230"/>
      <c r="M16" s="230"/>
      <c r="N16" s="230">
        <v>3</v>
      </c>
      <c r="O16" s="230"/>
      <c r="P16" s="228"/>
      <c r="Q16" s="230"/>
      <c r="R16" s="230"/>
      <c r="S16" s="230">
        <v>3</v>
      </c>
      <c r="T16" s="228"/>
      <c r="U16" s="230"/>
      <c r="V16" s="230">
        <v>2</v>
      </c>
      <c r="W16" s="230"/>
      <c r="X16" s="230"/>
      <c r="Y16" s="230"/>
      <c r="Z16" s="230"/>
      <c r="AA16" s="258">
        <v>1</v>
      </c>
      <c r="AB16" s="228">
        <f t="shared" si="1"/>
        <v>1</v>
      </c>
      <c r="AC16" s="230"/>
      <c r="AD16" s="228">
        <f t="shared" si="2"/>
        <v>0</v>
      </c>
      <c r="AE16" s="228">
        <f t="shared" si="3"/>
        <v>1</v>
      </c>
      <c r="AF16" s="230"/>
      <c r="AG16" s="230"/>
      <c r="AH16" s="229">
        <f t="shared" si="0"/>
        <v>26</v>
      </c>
      <c r="AI16" s="206" t="s">
        <v>14</v>
      </c>
      <c r="AJ16" s="206" t="s">
        <v>14</v>
      </c>
      <c r="AK16" s="206" t="s">
        <v>14</v>
      </c>
      <c r="AL16" s="206" t="s">
        <v>14</v>
      </c>
      <c r="AO16" s="205" t="s">
        <v>28</v>
      </c>
      <c r="AP16" s="205" t="s">
        <v>20</v>
      </c>
      <c r="AQ16" s="205" t="s">
        <v>20</v>
      </c>
      <c r="AR16" s="205" t="s">
        <v>20</v>
      </c>
      <c r="AS16" s="205" t="s">
        <v>20</v>
      </c>
      <c r="AT16" s="205" t="s">
        <v>20</v>
      </c>
      <c r="AU16" s="206"/>
      <c r="AV16" s="206"/>
      <c r="AW16" s="206" t="s">
        <v>242</v>
      </c>
      <c r="AX16" s="206" t="s">
        <v>242</v>
      </c>
      <c r="AY16" s="206" t="s">
        <v>242</v>
      </c>
      <c r="AZ16" s="206"/>
      <c r="BA16" s="205" t="s">
        <v>340</v>
      </c>
      <c r="BB16" s="205" t="s">
        <v>340</v>
      </c>
      <c r="BC16" s="205" t="s">
        <v>340</v>
      </c>
      <c r="BG16" s="218"/>
      <c r="BH16" s="205" t="s">
        <v>140</v>
      </c>
      <c r="BI16" s="205" t="s">
        <v>140</v>
      </c>
      <c r="BJ16" s="205" t="s">
        <v>140</v>
      </c>
      <c r="BK16" s="205" t="s">
        <v>140</v>
      </c>
      <c r="BL16" s="205" t="s">
        <v>230</v>
      </c>
      <c r="BM16" s="205" t="s">
        <v>230</v>
      </c>
      <c r="BN16" s="205" t="s">
        <v>230</v>
      </c>
      <c r="BO16" s="205" t="s">
        <v>232</v>
      </c>
      <c r="BP16" s="205" t="s">
        <v>232</v>
      </c>
      <c r="BQ16" s="206"/>
      <c r="BR16" s="206"/>
      <c r="BS16" s="206"/>
      <c r="BU16" s="206"/>
      <c r="BV16" s="206"/>
      <c r="BW16" s="206"/>
    </row>
    <row r="17" spans="1:75" ht="25.2" hidden="1" customHeight="1" x14ac:dyDescent="0.3">
      <c r="A17" s="215" t="s">
        <v>382</v>
      </c>
      <c r="B17" s="225">
        <v>11</v>
      </c>
      <c r="C17" s="226" t="s">
        <v>275</v>
      </c>
      <c r="D17" s="227">
        <v>1</v>
      </c>
      <c r="E17" s="228"/>
      <c r="F17" s="228"/>
      <c r="G17" s="228">
        <v>6</v>
      </c>
      <c r="H17" s="228"/>
      <c r="I17" s="230">
        <v>6</v>
      </c>
      <c r="J17" s="220">
        <v>3</v>
      </c>
      <c r="K17" s="228">
        <v>3</v>
      </c>
      <c r="L17" s="228"/>
      <c r="M17" s="230"/>
      <c r="N17" s="230">
        <v>3</v>
      </c>
      <c r="O17" s="230"/>
      <c r="P17" s="230"/>
      <c r="Q17" s="230"/>
      <c r="R17" s="230">
        <v>3</v>
      </c>
      <c r="S17" s="230">
        <v>3</v>
      </c>
      <c r="T17" s="228"/>
      <c r="U17" s="230"/>
      <c r="V17" s="228">
        <v>2</v>
      </c>
      <c r="W17" s="230"/>
      <c r="X17" s="230">
        <v>1</v>
      </c>
      <c r="Y17" s="230"/>
      <c r="Z17" s="230"/>
      <c r="AA17" s="228">
        <f t="shared" si="4"/>
        <v>1</v>
      </c>
      <c r="AB17" s="228">
        <f t="shared" si="1"/>
        <v>0</v>
      </c>
      <c r="AC17" s="230"/>
      <c r="AD17" s="228">
        <f t="shared" si="2"/>
        <v>0</v>
      </c>
      <c r="AE17" s="228">
        <f t="shared" si="3"/>
        <v>1</v>
      </c>
      <c r="AF17" s="230"/>
      <c r="AG17" s="230"/>
      <c r="AH17" s="229">
        <f t="shared" si="0"/>
        <v>33</v>
      </c>
      <c r="AI17" s="206" t="s">
        <v>336</v>
      </c>
      <c r="AJ17" s="206" t="s">
        <v>336</v>
      </c>
      <c r="AK17" s="206" t="s">
        <v>336</v>
      </c>
      <c r="AL17" s="206" t="s">
        <v>336</v>
      </c>
      <c r="AM17" s="206" t="s">
        <v>336</v>
      </c>
      <c r="AN17" s="206" t="s">
        <v>336</v>
      </c>
      <c r="AO17" s="205" t="s">
        <v>28</v>
      </c>
      <c r="AP17" s="206" t="s">
        <v>25</v>
      </c>
      <c r="AQ17" s="206" t="s">
        <v>25</v>
      </c>
      <c r="AR17" s="206" t="s">
        <v>25</v>
      </c>
      <c r="AS17" s="206" t="s">
        <v>25</v>
      </c>
      <c r="AT17" s="206" t="s">
        <v>25</v>
      </c>
      <c r="AU17" s="206" t="s">
        <v>25</v>
      </c>
      <c r="AV17" s="206" t="s">
        <v>25</v>
      </c>
      <c r="AW17" s="206" t="s">
        <v>242</v>
      </c>
      <c r="AX17" s="206" t="s">
        <v>242</v>
      </c>
      <c r="AY17" s="206" t="s">
        <v>242</v>
      </c>
      <c r="AZ17" s="206"/>
      <c r="BA17" s="206" t="s">
        <v>237</v>
      </c>
      <c r="BB17" s="206" t="s">
        <v>237</v>
      </c>
      <c r="BC17" s="206" t="s">
        <v>237</v>
      </c>
      <c r="BD17" s="206"/>
      <c r="BE17" s="206"/>
      <c r="BF17" s="206"/>
      <c r="BG17" s="218"/>
      <c r="BH17" s="205" t="s">
        <v>140</v>
      </c>
      <c r="BI17" s="205" t="s">
        <v>140</v>
      </c>
      <c r="BJ17" s="205" t="s">
        <v>140</v>
      </c>
      <c r="BK17" s="205" t="s">
        <v>140</v>
      </c>
      <c r="BL17" s="205" t="s">
        <v>230</v>
      </c>
      <c r="BM17" s="205" t="s">
        <v>230</v>
      </c>
      <c r="BN17" s="205" t="s">
        <v>230</v>
      </c>
      <c r="BO17" s="205" t="s">
        <v>232</v>
      </c>
      <c r="BP17" s="205" t="s">
        <v>232</v>
      </c>
      <c r="BQ17" s="206"/>
      <c r="BR17" s="206"/>
      <c r="BS17" s="206"/>
      <c r="BU17" s="206"/>
      <c r="BV17" s="206"/>
      <c r="BW17" s="206"/>
    </row>
    <row r="18" spans="1:75" ht="25.5" hidden="1" customHeight="1" x14ac:dyDescent="0.3">
      <c r="A18" s="215" t="s">
        <v>382</v>
      </c>
      <c r="B18" s="225">
        <v>12</v>
      </c>
      <c r="C18" s="226" t="s">
        <v>276</v>
      </c>
      <c r="D18" s="230">
        <v>1</v>
      </c>
      <c r="E18" s="230"/>
      <c r="F18" s="230"/>
      <c r="G18" s="230">
        <v>6</v>
      </c>
      <c r="H18" s="230"/>
      <c r="I18" s="230">
        <v>6</v>
      </c>
      <c r="J18" s="220">
        <v>3</v>
      </c>
      <c r="K18" s="230">
        <v>3</v>
      </c>
      <c r="L18" s="230"/>
      <c r="M18" s="230"/>
      <c r="N18" s="230"/>
      <c r="O18" s="230">
        <v>3</v>
      </c>
      <c r="P18" s="230"/>
      <c r="Q18" s="230">
        <v>3</v>
      </c>
      <c r="R18" s="230"/>
      <c r="S18" s="230"/>
      <c r="T18" s="230"/>
      <c r="U18" s="230"/>
      <c r="V18" s="230"/>
      <c r="W18" s="230">
        <v>2</v>
      </c>
      <c r="X18" s="230">
        <v>1</v>
      </c>
      <c r="Y18" s="230"/>
      <c r="Z18" s="230"/>
      <c r="AA18" s="228">
        <f t="shared" si="4"/>
        <v>1</v>
      </c>
      <c r="AB18" s="228">
        <f t="shared" si="1"/>
        <v>0</v>
      </c>
      <c r="AC18" s="230"/>
      <c r="AD18" s="228">
        <f t="shared" si="2"/>
        <v>0</v>
      </c>
      <c r="AE18" s="228">
        <f t="shared" si="3"/>
        <v>1</v>
      </c>
      <c r="AF18" s="230"/>
      <c r="AG18" s="230"/>
      <c r="AH18" s="229">
        <f t="shared" si="0"/>
        <v>30</v>
      </c>
      <c r="AI18" s="206" t="s">
        <v>336</v>
      </c>
      <c r="AJ18" s="206" t="s">
        <v>336</v>
      </c>
      <c r="AK18" s="206" t="s">
        <v>336</v>
      </c>
      <c r="AL18" s="206" t="s">
        <v>336</v>
      </c>
      <c r="AM18" s="206" t="s">
        <v>336</v>
      </c>
      <c r="AN18" s="206" t="s">
        <v>336</v>
      </c>
      <c r="AO18" s="205" t="s">
        <v>28</v>
      </c>
      <c r="AP18" s="206" t="s">
        <v>25</v>
      </c>
      <c r="AQ18" s="206" t="s">
        <v>25</v>
      </c>
      <c r="AR18" s="206" t="s">
        <v>25</v>
      </c>
      <c r="AS18" s="206" t="s">
        <v>25</v>
      </c>
      <c r="AT18" s="206" t="s">
        <v>25</v>
      </c>
      <c r="AU18" s="206" t="s">
        <v>25</v>
      </c>
      <c r="AV18" s="206" t="s">
        <v>25</v>
      </c>
      <c r="AW18" s="206" t="s">
        <v>337</v>
      </c>
      <c r="AX18" s="206" t="s">
        <v>337</v>
      </c>
      <c r="AY18" s="206" t="s">
        <v>337</v>
      </c>
      <c r="AZ18" s="206" t="s">
        <v>337</v>
      </c>
      <c r="BA18" s="206" t="s">
        <v>339</v>
      </c>
      <c r="BB18" s="206" t="s">
        <v>339</v>
      </c>
      <c r="BC18" s="206" t="s">
        <v>339</v>
      </c>
      <c r="BE18" s="206"/>
      <c r="BF18" s="206"/>
      <c r="BG18" s="206" t="s">
        <v>338</v>
      </c>
      <c r="BH18" s="205" t="s">
        <v>236</v>
      </c>
      <c r="BI18" s="205" t="s">
        <v>236</v>
      </c>
      <c r="BJ18" s="205" t="s">
        <v>236</v>
      </c>
      <c r="BK18" s="205" t="s">
        <v>338</v>
      </c>
      <c r="BL18" s="205" t="s">
        <v>140</v>
      </c>
      <c r="BM18" s="205" t="s">
        <v>140</v>
      </c>
      <c r="BN18" s="205" t="s">
        <v>140</v>
      </c>
      <c r="BO18" s="205" t="s">
        <v>140</v>
      </c>
      <c r="BQ18" s="206"/>
      <c r="BR18" s="206"/>
      <c r="BS18" s="206"/>
      <c r="BU18" s="206"/>
      <c r="BV18" s="206"/>
      <c r="BW18" s="206"/>
    </row>
    <row r="19" spans="1:75" ht="25.2" customHeight="1" x14ac:dyDescent="0.3">
      <c r="A19" s="215" t="s">
        <v>382</v>
      </c>
      <c r="B19" s="225">
        <v>13</v>
      </c>
      <c r="C19" s="232" t="s">
        <v>277</v>
      </c>
      <c r="D19" s="233"/>
      <c r="E19" s="234">
        <v>1</v>
      </c>
      <c r="F19" s="234"/>
      <c r="G19" s="234">
        <v>6</v>
      </c>
      <c r="H19" s="234">
        <v>4</v>
      </c>
      <c r="I19" s="234"/>
      <c r="J19" s="220">
        <v>3</v>
      </c>
      <c r="K19" s="234">
        <v>3</v>
      </c>
      <c r="L19" s="234"/>
      <c r="M19" s="234"/>
      <c r="N19" s="234"/>
      <c r="O19" s="234">
        <v>3</v>
      </c>
      <c r="P19" s="234"/>
      <c r="Q19" s="234"/>
      <c r="R19" s="234"/>
      <c r="S19" s="234">
        <v>3</v>
      </c>
      <c r="T19" s="234"/>
      <c r="U19" s="234"/>
      <c r="V19" s="234">
        <v>2</v>
      </c>
      <c r="W19" s="234"/>
      <c r="X19" s="234"/>
      <c r="Y19" s="234"/>
      <c r="Z19" s="234">
        <v>1</v>
      </c>
      <c r="AA19" s="258">
        <v>1</v>
      </c>
      <c r="AB19" s="228">
        <f t="shared" si="1"/>
        <v>0</v>
      </c>
      <c r="AC19" s="234"/>
      <c r="AD19" s="234">
        <f t="shared" si="2"/>
        <v>0</v>
      </c>
      <c r="AE19" s="234">
        <f t="shared" si="3"/>
        <v>1</v>
      </c>
      <c r="AF19" s="234"/>
      <c r="AG19" s="234"/>
      <c r="AH19" s="235">
        <f t="shared" si="0"/>
        <v>28</v>
      </c>
      <c r="AI19" s="206" t="s">
        <v>14</v>
      </c>
      <c r="AJ19" s="206" t="s">
        <v>14</v>
      </c>
      <c r="AK19" s="206" t="s">
        <v>14</v>
      </c>
      <c r="AL19" s="206" t="s">
        <v>14</v>
      </c>
      <c r="AM19" s="205" t="s">
        <v>242</v>
      </c>
      <c r="AN19" s="205" t="s">
        <v>242</v>
      </c>
      <c r="AO19" s="205" t="s">
        <v>242</v>
      </c>
      <c r="AP19" s="205" t="s">
        <v>336</v>
      </c>
      <c r="AQ19" s="205" t="s">
        <v>336</v>
      </c>
      <c r="AR19" s="205" t="s">
        <v>336</v>
      </c>
      <c r="AS19" s="205" t="s">
        <v>336</v>
      </c>
      <c r="AT19" s="205" t="s">
        <v>336</v>
      </c>
      <c r="AU19" s="205" t="s">
        <v>336</v>
      </c>
      <c r="AV19" s="206" t="s">
        <v>18</v>
      </c>
      <c r="AW19" s="206"/>
      <c r="AX19" s="206"/>
      <c r="AY19" s="206"/>
      <c r="AZ19" s="206" t="s">
        <v>19</v>
      </c>
      <c r="BA19" s="206" t="s">
        <v>339</v>
      </c>
      <c r="BB19" s="206" t="s">
        <v>339</v>
      </c>
      <c r="BC19" s="206" t="s">
        <v>339</v>
      </c>
      <c r="BG19" s="218" t="s">
        <v>232</v>
      </c>
      <c r="BH19" s="205" t="s">
        <v>236</v>
      </c>
      <c r="BI19" s="205" t="s">
        <v>236</v>
      </c>
      <c r="BJ19" s="205" t="s">
        <v>236</v>
      </c>
      <c r="BK19" s="205" t="s">
        <v>232</v>
      </c>
      <c r="BL19" s="205" t="s">
        <v>140</v>
      </c>
      <c r="BM19" s="205" t="s">
        <v>140</v>
      </c>
      <c r="BN19" s="205" t="s">
        <v>140</v>
      </c>
      <c r="BO19" s="205" t="s">
        <v>140</v>
      </c>
      <c r="BQ19" s="206"/>
      <c r="BR19" s="206"/>
      <c r="BS19" s="206"/>
      <c r="BU19" s="206"/>
      <c r="BV19" s="206"/>
      <c r="BW19" s="206"/>
    </row>
    <row r="20" spans="1:75" ht="25.5" hidden="1" customHeight="1" x14ac:dyDescent="0.3">
      <c r="A20" s="215" t="s">
        <v>382</v>
      </c>
      <c r="B20" s="225">
        <v>14</v>
      </c>
      <c r="C20" s="226" t="s">
        <v>278</v>
      </c>
      <c r="D20" s="227"/>
      <c r="E20" s="228">
        <v>1</v>
      </c>
      <c r="F20" s="228"/>
      <c r="G20" s="228">
        <v>6</v>
      </c>
      <c r="H20" s="230"/>
      <c r="I20" s="230">
        <v>6</v>
      </c>
      <c r="J20" s="220">
        <v>3</v>
      </c>
      <c r="K20" s="230">
        <v>3</v>
      </c>
      <c r="L20" s="230"/>
      <c r="M20" s="230"/>
      <c r="N20" s="230">
        <v>3</v>
      </c>
      <c r="O20" s="230"/>
      <c r="P20" s="228"/>
      <c r="Q20" s="230"/>
      <c r="R20" s="230">
        <v>3</v>
      </c>
      <c r="S20" s="230">
        <v>3</v>
      </c>
      <c r="T20" s="228">
        <v>3</v>
      </c>
      <c r="U20" s="230"/>
      <c r="V20" s="228">
        <v>2</v>
      </c>
      <c r="W20" s="230"/>
      <c r="X20" s="230"/>
      <c r="Y20" s="230"/>
      <c r="Z20" s="230"/>
      <c r="AA20" s="228">
        <f t="shared" si="4"/>
        <v>1</v>
      </c>
      <c r="AB20" s="228">
        <f t="shared" si="1"/>
        <v>0</v>
      </c>
      <c r="AC20" s="230"/>
      <c r="AD20" s="228">
        <f t="shared" si="2"/>
        <v>1</v>
      </c>
      <c r="AE20" s="228">
        <f t="shared" si="3"/>
        <v>1</v>
      </c>
      <c r="AF20" s="230"/>
      <c r="AG20" s="230"/>
      <c r="AH20" s="229">
        <f t="shared" si="0"/>
        <v>36</v>
      </c>
      <c r="AI20" s="206" t="s">
        <v>336</v>
      </c>
      <c r="AJ20" s="206" t="s">
        <v>336</v>
      </c>
      <c r="AK20" s="206" t="s">
        <v>336</v>
      </c>
      <c r="AL20" s="206" t="s">
        <v>336</v>
      </c>
      <c r="AM20" s="206" t="s">
        <v>336</v>
      </c>
      <c r="AN20" s="206" t="s">
        <v>336</v>
      </c>
      <c r="AO20" s="206" t="s">
        <v>18</v>
      </c>
      <c r="AP20" s="206" t="s">
        <v>25</v>
      </c>
      <c r="AQ20" s="206" t="s">
        <v>25</v>
      </c>
      <c r="AR20" s="206" t="s">
        <v>25</v>
      </c>
      <c r="AS20" s="206" t="s">
        <v>25</v>
      </c>
      <c r="AT20" s="206" t="s">
        <v>25</v>
      </c>
      <c r="AU20" s="206" t="s">
        <v>25</v>
      </c>
      <c r="AV20" s="206" t="s">
        <v>25</v>
      </c>
      <c r="AW20" s="206" t="s">
        <v>242</v>
      </c>
      <c r="AX20" s="206" t="s">
        <v>242</v>
      </c>
      <c r="AY20" s="206" t="s">
        <v>242</v>
      </c>
      <c r="AZ20" s="206"/>
      <c r="BA20" s="206" t="s">
        <v>237</v>
      </c>
      <c r="BB20" s="206" t="s">
        <v>237</v>
      </c>
      <c r="BC20" s="206" t="s">
        <v>237</v>
      </c>
      <c r="BD20" s="206" t="s">
        <v>228</v>
      </c>
      <c r="BE20" s="206" t="s">
        <v>228</v>
      </c>
      <c r="BF20" s="206" t="s">
        <v>228</v>
      </c>
      <c r="BG20" s="206" t="s">
        <v>228</v>
      </c>
      <c r="BH20" s="205" t="s">
        <v>140</v>
      </c>
      <c r="BI20" s="205" t="s">
        <v>140</v>
      </c>
      <c r="BJ20" s="205" t="s">
        <v>140</v>
      </c>
      <c r="BK20" s="205" t="s">
        <v>140</v>
      </c>
      <c r="BL20" s="205" t="s">
        <v>230</v>
      </c>
      <c r="BM20" s="205" t="s">
        <v>230</v>
      </c>
      <c r="BN20" s="205" t="s">
        <v>230</v>
      </c>
      <c r="BO20" s="205" t="s">
        <v>232</v>
      </c>
      <c r="BP20" s="205" t="s">
        <v>232</v>
      </c>
      <c r="BQ20" s="206"/>
      <c r="BR20" s="206"/>
      <c r="BS20" s="206"/>
      <c r="BU20" s="206"/>
      <c r="BV20" s="206"/>
      <c r="BW20" s="206"/>
    </row>
    <row r="21" spans="1:75" ht="25.5" hidden="1" customHeight="1" x14ac:dyDescent="0.3">
      <c r="A21" s="215" t="s">
        <v>382</v>
      </c>
      <c r="B21" s="225">
        <v>15</v>
      </c>
      <c r="C21" s="226" t="s">
        <v>279</v>
      </c>
      <c r="D21" s="227"/>
      <c r="E21" s="228">
        <v>1</v>
      </c>
      <c r="F21" s="228"/>
      <c r="G21" s="228">
        <v>6</v>
      </c>
      <c r="H21" s="230"/>
      <c r="I21" s="230">
        <v>6</v>
      </c>
      <c r="J21" s="220">
        <v>3</v>
      </c>
      <c r="K21" s="228">
        <v>3</v>
      </c>
      <c r="L21" s="228"/>
      <c r="M21" s="236"/>
      <c r="N21" s="230"/>
      <c r="O21" s="230"/>
      <c r="P21" s="230">
        <v>3</v>
      </c>
      <c r="Q21" s="230"/>
      <c r="R21" s="230"/>
      <c r="S21" s="230"/>
      <c r="T21" s="230">
        <v>3</v>
      </c>
      <c r="U21" s="230"/>
      <c r="V21" s="230">
        <v>2</v>
      </c>
      <c r="W21" s="230"/>
      <c r="X21" s="230"/>
      <c r="Y21" s="230"/>
      <c r="Z21" s="230"/>
      <c r="AA21" s="228">
        <f t="shared" si="4"/>
        <v>1</v>
      </c>
      <c r="AB21" s="228">
        <f t="shared" si="1"/>
        <v>0</v>
      </c>
      <c r="AC21" s="230"/>
      <c r="AD21" s="228">
        <f t="shared" si="2"/>
        <v>1</v>
      </c>
      <c r="AE21" s="228">
        <f t="shared" si="3"/>
        <v>1</v>
      </c>
      <c r="AF21" s="230"/>
      <c r="AG21" s="230"/>
      <c r="AH21" s="229">
        <f t="shared" si="0"/>
        <v>30</v>
      </c>
      <c r="AI21" s="206" t="s">
        <v>336</v>
      </c>
      <c r="AJ21" s="206" t="s">
        <v>336</v>
      </c>
      <c r="AK21" s="206" t="s">
        <v>336</v>
      </c>
      <c r="AL21" s="206" t="s">
        <v>336</v>
      </c>
      <c r="AM21" s="206" t="s">
        <v>336</v>
      </c>
      <c r="AN21" s="206" t="s">
        <v>336</v>
      </c>
      <c r="AO21" s="206" t="s">
        <v>18</v>
      </c>
      <c r="AP21" s="206" t="s">
        <v>25</v>
      </c>
      <c r="AQ21" s="206" t="s">
        <v>25</v>
      </c>
      <c r="AR21" s="206" t="s">
        <v>25</v>
      </c>
      <c r="AS21" s="206" t="s">
        <v>25</v>
      </c>
      <c r="AT21" s="206" t="s">
        <v>25</v>
      </c>
      <c r="AU21" s="206" t="s">
        <v>25</v>
      </c>
      <c r="AV21" s="206" t="s">
        <v>25</v>
      </c>
      <c r="AZ21" s="206"/>
      <c r="BA21" s="206" t="s">
        <v>339</v>
      </c>
      <c r="BB21" s="206" t="s">
        <v>339</v>
      </c>
      <c r="BC21" s="206" t="s">
        <v>339</v>
      </c>
      <c r="BD21" s="206" t="s">
        <v>228</v>
      </c>
      <c r="BE21" s="206" t="s">
        <v>228</v>
      </c>
      <c r="BF21" s="206" t="s">
        <v>228</v>
      </c>
      <c r="BG21" s="206" t="s">
        <v>228</v>
      </c>
      <c r="BH21" s="205" t="s">
        <v>22</v>
      </c>
      <c r="BI21" s="205" t="s">
        <v>22</v>
      </c>
      <c r="BJ21" s="205" t="s">
        <v>22</v>
      </c>
      <c r="BK21" s="205" t="s">
        <v>232</v>
      </c>
      <c r="BL21" s="205" t="s">
        <v>140</v>
      </c>
      <c r="BM21" s="205" t="s">
        <v>140</v>
      </c>
      <c r="BN21" s="205" t="s">
        <v>140</v>
      </c>
      <c r="BO21" s="205" t="s">
        <v>140</v>
      </c>
      <c r="BP21" s="205" t="s">
        <v>232</v>
      </c>
      <c r="BQ21" s="206"/>
      <c r="BR21" s="206"/>
      <c r="BS21" s="206"/>
      <c r="BU21" s="206"/>
      <c r="BV21" s="206"/>
      <c r="BW21" s="206"/>
    </row>
    <row r="22" spans="1:75" ht="25.5" customHeight="1" x14ac:dyDescent="0.3">
      <c r="A22" s="215" t="s">
        <v>382</v>
      </c>
      <c r="B22" s="225">
        <v>16</v>
      </c>
      <c r="C22" s="226" t="s">
        <v>280</v>
      </c>
      <c r="D22" s="227"/>
      <c r="E22" s="230">
        <v>1</v>
      </c>
      <c r="F22" s="230">
        <v>4</v>
      </c>
      <c r="G22" s="230"/>
      <c r="H22" s="230">
        <v>4</v>
      </c>
      <c r="I22" s="230"/>
      <c r="J22" s="220">
        <v>3</v>
      </c>
      <c r="K22" s="228">
        <v>3</v>
      </c>
      <c r="L22" s="228"/>
      <c r="M22" s="236"/>
      <c r="N22" s="237"/>
      <c r="O22" s="230">
        <v>3</v>
      </c>
      <c r="P22" s="228"/>
      <c r="Q22" s="230"/>
      <c r="R22" s="230"/>
      <c r="S22" s="230">
        <v>3</v>
      </c>
      <c r="T22" s="228"/>
      <c r="U22" s="230"/>
      <c r="V22" s="230"/>
      <c r="W22" s="230">
        <v>2</v>
      </c>
      <c r="X22" s="230"/>
      <c r="Y22" s="230"/>
      <c r="Z22" s="230"/>
      <c r="AA22" s="258">
        <v>1</v>
      </c>
      <c r="AB22" s="228">
        <f t="shared" si="1"/>
        <v>1</v>
      </c>
      <c r="AC22" s="230"/>
      <c r="AD22" s="228">
        <f t="shared" si="2"/>
        <v>0</v>
      </c>
      <c r="AE22" s="228">
        <f t="shared" si="3"/>
        <v>1</v>
      </c>
      <c r="AF22" s="230"/>
      <c r="AG22" s="230"/>
      <c r="AH22" s="229">
        <f t="shared" si="0"/>
        <v>26</v>
      </c>
      <c r="AI22" s="206" t="s">
        <v>14</v>
      </c>
      <c r="AJ22" s="206" t="s">
        <v>14</v>
      </c>
      <c r="AK22" s="206" t="s">
        <v>14</v>
      </c>
      <c r="AL22" s="206" t="s">
        <v>14</v>
      </c>
      <c r="AM22" s="205" t="s">
        <v>242</v>
      </c>
      <c r="AN22" s="205" t="s">
        <v>242</v>
      </c>
      <c r="AO22" s="205" t="s">
        <v>242</v>
      </c>
      <c r="AP22" s="205" t="s">
        <v>20</v>
      </c>
      <c r="AQ22" s="205" t="s">
        <v>20</v>
      </c>
      <c r="AR22" s="205" t="s">
        <v>20</v>
      </c>
      <c r="AS22" s="205" t="s">
        <v>20</v>
      </c>
      <c r="AT22" s="205" t="s">
        <v>20</v>
      </c>
      <c r="AU22" s="206"/>
      <c r="AV22" s="206"/>
      <c r="AW22" s="206"/>
      <c r="AX22" s="206"/>
      <c r="AY22" s="206"/>
      <c r="AZ22" s="206" t="s">
        <v>18</v>
      </c>
      <c r="BA22" s="205" t="s">
        <v>340</v>
      </c>
      <c r="BB22" s="205" t="s">
        <v>340</v>
      </c>
      <c r="BC22" s="205" t="s">
        <v>340</v>
      </c>
      <c r="BG22" s="205"/>
      <c r="BH22" s="205" t="s">
        <v>140</v>
      </c>
      <c r="BI22" s="205" t="s">
        <v>140</v>
      </c>
      <c r="BJ22" s="205" t="s">
        <v>140</v>
      </c>
      <c r="BK22" s="205" t="s">
        <v>140</v>
      </c>
      <c r="BL22" s="205" t="s">
        <v>236</v>
      </c>
      <c r="BM22" s="205" t="s">
        <v>236</v>
      </c>
      <c r="BN22" s="205" t="s">
        <v>236</v>
      </c>
      <c r="BO22" s="205" t="s">
        <v>338</v>
      </c>
      <c r="BP22" s="205" t="s">
        <v>338</v>
      </c>
      <c r="BR22" s="206"/>
      <c r="BS22" s="206"/>
      <c r="BU22" s="206"/>
      <c r="BV22" s="206"/>
      <c r="BW22" s="206"/>
    </row>
    <row r="23" spans="1:75" ht="25.5" hidden="1" customHeight="1" x14ac:dyDescent="0.3">
      <c r="A23" s="215" t="s">
        <v>382</v>
      </c>
      <c r="B23" s="225">
        <v>17</v>
      </c>
      <c r="C23" s="226" t="s">
        <v>281</v>
      </c>
      <c r="D23" s="227"/>
      <c r="E23" s="228">
        <v>1</v>
      </c>
      <c r="F23" s="228"/>
      <c r="G23" s="228">
        <v>6</v>
      </c>
      <c r="H23" s="228"/>
      <c r="I23" s="230">
        <v>6</v>
      </c>
      <c r="J23" s="220">
        <v>3</v>
      </c>
      <c r="K23" s="228">
        <v>3</v>
      </c>
      <c r="L23" s="228"/>
      <c r="M23" s="230"/>
      <c r="N23" s="230"/>
      <c r="O23" s="230">
        <v>3</v>
      </c>
      <c r="P23" s="230"/>
      <c r="Q23" s="230">
        <v>3</v>
      </c>
      <c r="R23" s="230"/>
      <c r="S23" s="230"/>
      <c r="T23" s="228"/>
      <c r="U23" s="230"/>
      <c r="V23" s="228"/>
      <c r="W23" s="230">
        <v>2</v>
      </c>
      <c r="X23" s="230">
        <v>1</v>
      </c>
      <c r="Y23" s="230"/>
      <c r="Z23" s="230"/>
      <c r="AA23" s="228">
        <f>IF(I23&gt;0,1,0)</f>
        <v>1</v>
      </c>
      <c r="AB23" s="228">
        <f t="shared" si="1"/>
        <v>0</v>
      </c>
      <c r="AC23" s="230"/>
      <c r="AD23" s="228">
        <f t="shared" si="2"/>
        <v>0</v>
      </c>
      <c r="AE23" s="228">
        <f t="shared" si="3"/>
        <v>1</v>
      </c>
      <c r="AF23" s="230"/>
      <c r="AG23" s="230"/>
      <c r="AH23" s="229">
        <f t="shared" si="0"/>
        <v>30</v>
      </c>
      <c r="AI23" s="206" t="s">
        <v>336</v>
      </c>
      <c r="AJ23" s="206" t="s">
        <v>336</v>
      </c>
      <c r="AK23" s="206" t="s">
        <v>336</v>
      </c>
      <c r="AL23" s="206" t="s">
        <v>336</v>
      </c>
      <c r="AM23" s="206" t="s">
        <v>336</v>
      </c>
      <c r="AN23" s="206" t="s">
        <v>336</v>
      </c>
      <c r="AO23" s="206" t="s">
        <v>18</v>
      </c>
      <c r="AP23" s="206" t="s">
        <v>25</v>
      </c>
      <c r="AQ23" s="206" t="s">
        <v>25</v>
      </c>
      <c r="AR23" s="206" t="s">
        <v>25</v>
      </c>
      <c r="AS23" s="206" t="s">
        <v>25</v>
      </c>
      <c r="AT23" s="206" t="s">
        <v>25</v>
      </c>
      <c r="AU23" s="206" t="s">
        <v>25</v>
      </c>
      <c r="AV23" s="206" t="s">
        <v>25</v>
      </c>
      <c r="AW23" s="206" t="s">
        <v>337</v>
      </c>
      <c r="AX23" s="206" t="s">
        <v>337</v>
      </c>
      <c r="AY23" s="206" t="s">
        <v>337</v>
      </c>
      <c r="AZ23" s="206" t="s">
        <v>337</v>
      </c>
      <c r="BA23" s="206" t="s">
        <v>339</v>
      </c>
      <c r="BB23" s="206" t="s">
        <v>339</v>
      </c>
      <c r="BC23" s="206" t="s">
        <v>339</v>
      </c>
      <c r="BE23" s="206"/>
      <c r="BF23" s="206"/>
      <c r="BG23" s="206" t="s">
        <v>338</v>
      </c>
      <c r="BH23" s="205" t="s">
        <v>236</v>
      </c>
      <c r="BI23" s="205" t="s">
        <v>236</v>
      </c>
      <c r="BJ23" s="205" t="s">
        <v>236</v>
      </c>
      <c r="BK23" s="205" t="s">
        <v>338</v>
      </c>
      <c r="BL23" s="205" t="s">
        <v>140</v>
      </c>
      <c r="BM23" s="205" t="s">
        <v>140</v>
      </c>
      <c r="BN23" s="205" t="s">
        <v>140</v>
      </c>
      <c r="BO23" s="205" t="s">
        <v>140</v>
      </c>
      <c r="BQ23" s="206"/>
      <c r="BR23" s="206"/>
      <c r="BS23" s="206"/>
      <c r="BU23" s="206"/>
      <c r="BV23" s="206"/>
      <c r="BW23" s="206"/>
    </row>
    <row r="24" spans="1:75" ht="25.5" customHeight="1" x14ac:dyDescent="0.3">
      <c r="A24" s="215" t="s">
        <v>382</v>
      </c>
      <c r="B24" s="225">
        <v>18</v>
      </c>
      <c r="C24" s="226" t="s">
        <v>282</v>
      </c>
      <c r="D24" s="227">
        <v>1</v>
      </c>
      <c r="E24" s="228"/>
      <c r="F24" s="228">
        <v>4</v>
      </c>
      <c r="G24" s="228"/>
      <c r="H24" s="230">
        <v>4</v>
      </c>
      <c r="I24" s="230"/>
      <c r="J24" s="220">
        <v>3</v>
      </c>
      <c r="K24" s="230">
        <v>3</v>
      </c>
      <c r="L24" s="230"/>
      <c r="M24" s="230"/>
      <c r="N24" s="230">
        <v>3</v>
      </c>
      <c r="O24" s="230"/>
      <c r="P24" s="230"/>
      <c r="Q24" s="230"/>
      <c r="R24" s="230"/>
      <c r="S24" s="230">
        <v>3</v>
      </c>
      <c r="T24" s="228"/>
      <c r="U24" s="230"/>
      <c r="V24" s="230">
        <v>2</v>
      </c>
      <c r="W24" s="230"/>
      <c r="X24" s="230"/>
      <c r="Y24" s="230"/>
      <c r="Z24" s="230">
        <v>1</v>
      </c>
      <c r="AA24" s="258">
        <v>1</v>
      </c>
      <c r="AB24" s="228">
        <f t="shared" si="1"/>
        <v>1</v>
      </c>
      <c r="AC24" s="230"/>
      <c r="AD24" s="228">
        <f t="shared" si="2"/>
        <v>0</v>
      </c>
      <c r="AE24" s="228">
        <f t="shared" si="3"/>
        <v>1</v>
      </c>
      <c r="AF24" s="230"/>
      <c r="AG24" s="230"/>
      <c r="AH24" s="229">
        <f t="shared" si="0"/>
        <v>27</v>
      </c>
      <c r="AI24" s="206" t="s">
        <v>14</v>
      </c>
      <c r="AJ24" s="206" t="s">
        <v>14</v>
      </c>
      <c r="AK24" s="206" t="s">
        <v>14</v>
      </c>
      <c r="AL24" s="206" t="s">
        <v>14</v>
      </c>
      <c r="AO24" s="205" t="s">
        <v>28</v>
      </c>
      <c r="AP24" s="205" t="s">
        <v>20</v>
      </c>
      <c r="AQ24" s="205" t="s">
        <v>20</v>
      </c>
      <c r="AR24" s="205" t="s">
        <v>20</v>
      </c>
      <c r="AS24" s="205" t="s">
        <v>20</v>
      </c>
      <c r="AT24" s="205" t="s">
        <v>20</v>
      </c>
      <c r="AU24" s="206"/>
      <c r="AW24" s="206" t="s">
        <v>242</v>
      </c>
      <c r="AX24" s="206" t="s">
        <v>242</v>
      </c>
      <c r="AY24" s="206" t="s">
        <v>242</v>
      </c>
      <c r="AZ24" s="218" t="s">
        <v>19</v>
      </c>
      <c r="BA24" s="205" t="s">
        <v>340</v>
      </c>
      <c r="BB24" s="205" t="s">
        <v>340</v>
      </c>
      <c r="BC24" s="205" t="s">
        <v>340</v>
      </c>
      <c r="BG24" s="218"/>
      <c r="BH24" s="205" t="s">
        <v>140</v>
      </c>
      <c r="BI24" s="205" t="s">
        <v>140</v>
      </c>
      <c r="BJ24" s="205" t="s">
        <v>140</v>
      </c>
      <c r="BK24" s="205" t="s">
        <v>140</v>
      </c>
      <c r="BL24" s="205" t="s">
        <v>230</v>
      </c>
      <c r="BM24" s="205" t="s">
        <v>230</v>
      </c>
      <c r="BN24" s="205" t="s">
        <v>230</v>
      </c>
      <c r="BO24" s="205" t="s">
        <v>232</v>
      </c>
      <c r="BP24" s="205" t="s">
        <v>232</v>
      </c>
      <c r="BQ24" s="206"/>
      <c r="BR24" s="206"/>
      <c r="BS24" s="206"/>
      <c r="BU24" s="206"/>
      <c r="BV24" s="206"/>
      <c r="BW24" s="206"/>
    </row>
    <row r="25" spans="1:75" ht="25.5" hidden="1" customHeight="1" x14ac:dyDescent="0.3">
      <c r="A25" s="215" t="s">
        <v>382</v>
      </c>
      <c r="B25" s="225">
        <v>19</v>
      </c>
      <c r="C25" s="226" t="s">
        <v>283</v>
      </c>
      <c r="D25" s="227"/>
      <c r="E25" s="228">
        <v>1</v>
      </c>
      <c r="F25" s="228"/>
      <c r="G25" s="228">
        <v>6</v>
      </c>
      <c r="H25" s="230"/>
      <c r="I25" s="230">
        <v>6</v>
      </c>
      <c r="J25" s="220">
        <v>3</v>
      </c>
      <c r="K25" s="230">
        <v>3</v>
      </c>
      <c r="L25" s="230"/>
      <c r="M25" s="230"/>
      <c r="N25" s="230">
        <v>3</v>
      </c>
      <c r="O25" s="230"/>
      <c r="P25" s="230"/>
      <c r="Q25" s="230">
        <v>3</v>
      </c>
      <c r="R25" s="230"/>
      <c r="S25" s="230"/>
      <c r="T25" s="230">
        <v>3</v>
      </c>
      <c r="U25" s="230"/>
      <c r="V25" s="230">
        <v>2</v>
      </c>
      <c r="W25" s="228"/>
      <c r="X25" s="230">
        <v>1</v>
      </c>
      <c r="Y25" s="230"/>
      <c r="Z25" s="230"/>
      <c r="AA25" s="228">
        <f t="shared" si="4"/>
        <v>1</v>
      </c>
      <c r="AB25" s="228">
        <f t="shared" si="1"/>
        <v>0</v>
      </c>
      <c r="AC25" s="230"/>
      <c r="AD25" s="228">
        <f t="shared" si="2"/>
        <v>1</v>
      </c>
      <c r="AE25" s="228">
        <f t="shared" si="3"/>
        <v>1</v>
      </c>
      <c r="AF25" s="230"/>
      <c r="AG25" s="230"/>
      <c r="AH25" s="229">
        <f t="shared" si="0"/>
        <v>34</v>
      </c>
      <c r="AI25" s="206" t="s">
        <v>336</v>
      </c>
      <c r="AJ25" s="206" t="s">
        <v>336</v>
      </c>
      <c r="AK25" s="206" t="s">
        <v>336</v>
      </c>
      <c r="AL25" s="206" t="s">
        <v>336</v>
      </c>
      <c r="AM25" s="206" t="s">
        <v>336</v>
      </c>
      <c r="AN25" s="206" t="s">
        <v>336</v>
      </c>
      <c r="AO25" s="206" t="s">
        <v>18</v>
      </c>
      <c r="AP25" s="206" t="s">
        <v>25</v>
      </c>
      <c r="AQ25" s="206" t="s">
        <v>25</v>
      </c>
      <c r="AR25" s="206" t="s">
        <v>25</v>
      </c>
      <c r="AS25" s="206" t="s">
        <v>25</v>
      </c>
      <c r="AT25" s="206" t="s">
        <v>25</v>
      </c>
      <c r="AU25" s="206" t="s">
        <v>25</v>
      </c>
      <c r="AV25" s="206" t="s">
        <v>25</v>
      </c>
      <c r="AW25" s="206" t="s">
        <v>337</v>
      </c>
      <c r="AX25" s="206" t="s">
        <v>337</v>
      </c>
      <c r="AY25" s="206" t="s">
        <v>337</v>
      </c>
      <c r="AZ25" s="206" t="s">
        <v>337</v>
      </c>
      <c r="BA25" s="205" t="s">
        <v>340</v>
      </c>
      <c r="BB25" s="205" t="s">
        <v>340</v>
      </c>
      <c r="BC25" s="205" t="s">
        <v>340</v>
      </c>
      <c r="BD25" s="206" t="s">
        <v>228</v>
      </c>
      <c r="BE25" s="206" t="s">
        <v>228</v>
      </c>
      <c r="BF25" s="206" t="s">
        <v>228</v>
      </c>
      <c r="BG25" s="206" t="s">
        <v>228</v>
      </c>
      <c r="BH25" s="205" t="s">
        <v>140</v>
      </c>
      <c r="BI25" s="205" t="s">
        <v>140</v>
      </c>
      <c r="BJ25" s="205" t="s">
        <v>140</v>
      </c>
      <c r="BK25" s="205" t="s">
        <v>140</v>
      </c>
      <c r="BL25" s="205" t="s">
        <v>230</v>
      </c>
      <c r="BM25" s="205" t="s">
        <v>230</v>
      </c>
      <c r="BN25" s="205" t="s">
        <v>230</v>
      </c>
      <c r="BO25" s="205" t="s">
        <v>232</v>
      </c>
      <c r="BP25" s="205" t="s">
        <v>232</v>
      </c>
      <c r="BQ25" s="206"/>
      <c r="BR25" s="206"/>
      <c r="BS25" s="206"/>
      <c r="BU25" s="206"/>
      <c r="BV25" s="206"/>
      <c r="BW25" s="206"/>
    </row>
    <row r="26" spans="1:75" ht="25.5" hidden="1" customHeight="1" x14ac:dyDescent="0.3">
      <c r="A26" s="215" t="s">
        <v>382</v>
      </c>
      <c r="B26" s="225">
        <v>20</v>
      </c>
      <c r="C26" s="226" t="s">
        <v>284</v>
      </c>
      <c r="D26" s="227">
        <v>1</v>
      </c>
      <c r="E26" s="228"/>
      <c r="F26" s="228"/>
      <c r="G26" s="228">
        <v>6</v>
      </c>
      <c r="H26" s="230"/>
      <c r="I26" s="230">
        <v>6</v>
      </c>
      <c r="J26" s="220">
        <v>3</v>
      </c>
      <c r="K26" s="230">
        <v>3</v>
      </c>
      <c r="L26" s="230"/>
      <c r="M26" s="230"/>
      <c r="N26" s="230"/>
      <c r="O26" s="230">
        <v>3</v>
      </c>
      <c r="P26" s="230"/>
      <c r="Q26" s="230">
        <v>3</v>
      </c>
      <c r="R26" s="230"/>
      <c r="S26" s="230"/>
      <c r="T26" s="230"/>
      <c r="U26" s="230"/>
      <c r="V26" s="230"/>
      <c r="W26" s="228">
        <v>2</v>
      </c>
      <c r="X26" s="230">
        <v>1</v>
      </c>
      <c r="Y26" s="230"/>
      <c r="Z26" s="230"/>
      <c r="AA26" s="228">
        <f t="shared" si="4"/>
        <v>1</v>
      </c>
      <c r="AB26" s="228">
        <f t="shared" si="1"/>
        <v>0</v>
      </c>
      <c r="AC26" s="230"/>
      <c r="AD26" s="228">
        <f t="shared" si="2"/>
        <v>0</v>
      </c>
      <c r="AE26" s="228">
        <f t="shared" si="3"/>
        <v>1</v>
      </c>
      <c r="AF26" s="230"/>
      <c r="AG26" s="230"/>
      <c r="AH26" s="229">
        <f t="shared" si="0"/>
        <v>30</v>
      </c>
      <c r="AI26" s="206" t="s">
        <v>336</v>
      </c>
      <c r="AJ26" s="206" t="s">
        <v>336</v>
      </c>
      <c r="AK26" s="206" t="s">
        <v>336</v>
      </c>
      <c r="AL26" s="206" t="s">
        <v>336</v>
      </c>
      <c r="AM26" s="206" t="s">
        <v>336</v>
      </c>
      <c r="AN26" s="206" t="s">
        <v>336</v>
      </c>
      <c r="AO26" s="205" t="s">
        <v>28</v>
      </c>
      <c r="AP26" s="206" t="s">
        <v>25</v>
      </c>
      <c r="AQ26" s="206" t="s">
        <v>25</v>
      </c>
      <c r="AR26" s="206" t="s">
        <v>25</v>
      </c>
      <c r="AS26" s="206" t="s">
        <v>25</v>
      </c>
      <c r="AT26" s="206" t="s">
        <v>25</v>
      </c>
      <c r="AU26" s="206" t="s">
        <v>25</v>
      </c>
      <c r="AV26" s="206" t="s">
        <v>25</v>
      </c>
      <c r="AW26" s="206" t="s">
        <v>337</v>
      </c>
      <c r="AX26" s="206" t="s">
        <v>337</v>
      </c>
      <c r="AY26" s="206" t="s">
        <v>337</v>
      </c>
      <c r="AZ26" s="206" t="s">
        <v>337</v>
      </c>
      <c r="BA26" s="206" t="s">
        <v>339</v>
      </c>
      <c r="BB26" s="206" t="s">
        <v>339</v>
      </c>
      <c r="BC26" s="206" t="s">
        <v>339</v>
      </c>
      <c r="BE26" s="206"/>
      <c r="BF26" s="206"/>
      <c r="BG26" s="206" t="s">
        <v>338</v>
      </c>
      <c r="BH26" s="205" t="s">
        <v>236</v>
      </c>
      <c r="BI26" s="205" t="s">
        <v>236</v>
      </c>
      <c r="BJ26" s="205" t="s">
        <v>236</v>
      </c>
      <c r="BK26" s="205" t="s">
        <v>338</v>
      </c>
      <c r="BL26" s="205" t="s">
        <v>140</v>
      </c>
      <c r="BM26" s="205" t="s">
        <v>140</v>
      </c>
      <c r="BN26" s="205" t="s">
        <v>140</v>
      </c>
      <c r="BO26" s="205" t="s">
        <v>140</v>
      </c>
      <c r="BQ26" s="206"/>
      <c r="BR26" s="206"/>
      <c r="BS26" s="206"/>
      <c r="BU26" s="206"/>
      <c r="BV26" s="206"/>
      <c r="BW26" s="206"/>
    </row>
    <row r="27" spans="1:75" ht="25.5" hidden="1" customHeight="1" x14ac:dyDescent="0.3">
      <c r="A27" s="215" t="s">
        <v>382</v>
      </c>
      <c r="B27" s="225">
        <v>21</v>
      </c>
      <c r="C27" s="226" t="s">
        <v>285</v>
      </c>
      <c r="D27" s="230">
        <v>1</v>
      </c>
      <c r="E27" s="228"/>
      <c r="F27" s="228">
        <v>4</v>
      </c>
      <c r="G27" s="223"/>
      <c r="H27" s="230"/>
      <c r="I27" s="230">
        <v>6</v>
      </c>
      <c r="J27" s="220">
        <v>3</v>
      </c>
      <c r="K27" s="230">
        <v>3</v>
      </c>
      <c r="L27" s="230"/>
      <c r="M27" s="230"/>
      <c r="N27" s="230"/>
      <c r="O27" s="230">
        <v>3</v>
      </c>
      <c r="P27" s="228"/>
      <c r="Q27" s="230">
        <v>3</v>
      </c>
      <c r="R27" s="230"/>
      <c r="S27" s="230"/>
      <c r="T27" s="228">
        <v>3</v>
      </c>
      <c r="U27" s="230"/>
      <c r="V27" s="228"/>
      <c r="W27" s="230">
        <v>2</v>
      </c>
      <c r="X27" s="230">
        <v>1</v>
      </c>
      <c r="Y27" s="230"/>
      <c r="Z27" s="230"/>
      <c r="AA27" s="228">
        <f t="shared" si="4"/>
        <v>1</v>
      </c>
      <c r="AB27" s="228">
        <f t="shared" si="1"/>
        <v>1</v>
      </c>
      <c r="AC27" s="230"/>
      <c r="AD27" s="228">
        <f t="shared" si="2"/>
        <v>1</v>
      </c>
      <c r="AE27" s="228">
        <f t="shared" si="3"/>
        <v>1</v>
      </c>
      <c r="AF27" s="230"/>
      <c r="AG27" s="230"/>
      <c r="AH27" s="229">
        <f t="shared" si="0"/>
        <v>33</v>
      </c>
      <c r="AI27" s="206" t="s">
        <v>336</v>
      </c>
      <c r="AJ27" s="206" t="s">
        <v>336</v>
      </c>
      <c r="AK27" s="206" t="s">
        <v>336</v>
      </c>
      <c r="AL27" s="206" t="s">
        <v>336</v>
      </c>
      <c r="AM27" s="206" t="s">
        <v>336</v>
      </c>
      <c r="AN27" s="206" t="s">
        <v>336</v>
      </c>
      <c r="AO27" s="205" t="s">
        <v>28</v>
      </c>
      <c r="AP27" s="206" t="s">
        <v>25</v>
      </c>
      <c r="AQ27" s="206" t="s">
        <v>25</v>
      </c>
      <c r="AR27" s="206" t="s">
        <v>25</v>
      </c>
      <c r="AS27" s="206" t="s">
        <v>25</v>
      </c>
      <c r="AT27" s="206" t="s">
        <v>25</v>
      </c>
      <c r="AU27" s="206" t="s">
        <v>25</v>
      </c>
      <c r="AV27" s="206" t="s">
        <v>25</v>
      </c>
      <c r="AW27" s="206" t="s">
        <v>337</v>
      </c>
      <c r="AX27" s="206" t="s">
        <v>337</v>
      </c>
      <c r="AY27" s="206" t="s">
        <v>337</v>
      </c>
      <c r="AZ27" s="206" t="s">
        <v>337</v>
      </c>
      <c r="BA27" s="205" t="s">
        <v>340</v>
      </c>
      <c r="BB27" s="205" t="s">
        <v>340</v>
      </c>
      <c r="BC27" s="205" t="s">
        <v>340</v>
      </c>
      <c r="BD27" s="206" t="s">
        <v>228</v>
      </c>
      <c r="BE27" s="206" t="s">
        <v>228</v>
      </c>
      <c r="BF27" s="206" t="s">
        <v>228</v>
      </c>
      <c r="BG27" s="206" t="s">
        <v>228</v>
      </c>
      <c r="BH27" s="205" t="s">
        <v>236</v>
      </c>
      <c r="BI27" s="205" t="s">
        <v>236</v>
      </c>
      <c r="BJ27" s="205" t="s">
        <v>236</v>
      </c>
      <c r="BK27" s="205" t="s">
        <v>338</v>
      </c>
      <c r="BL27" s="205" t="s">
        <v>140</v>
      </c>
      <c r="BM27" s="205" t="s">
        <v>140</v>
      </c>
      <c r="BN27" s="205" t="s">
        <v>140</v>
      </c>
      <c r="BO27" s="205" t="s">
        <v>140</v>
      </c>
      <c r="BP27" s="205" t="s">
        <v>338</v>
      </c>
      <c r="BR27" s="206"/>
      <c r="BS27" s="206"/>
      <c r="BU27" s="206"/>
      <c r="BV27" s="206"/>
      <c r="BW27" s="206"/>
    </row>
    <row r="28" spans="1:75" ht="25.5" hidden="1" customHeight="1" x14ac:dyDescent="0.3">
      <c r="A28" s="215" t="s">
        <v>382</v>
      </c>
      <c r="B28" s="225">
        <v>22</v>
      </c>
      <c r="C28" s="226" t="s">
        <v>286</v>
      </c>
      <c r="D28" s="230"/>
      <c r="E28" s="228">
        <v>1</v>
      </c>
      <c r="F28" s="228"/>
      <c r="G28" s="228">
        <v>6</v>
      </c>
      <c r="H28" s="228"/>
      <c r="I28" s="230">
        <v>6</v>
      </c>
      <c r="J28" s="220">
        <v>3</v>
      </c>
      <c r="K28" s="230">
        <v>3</v>
      </c>
      <c r="L28" s="230"/>
      <c r="M28" s="230"/>
      <c r="N28" s="230"/>
      <c r="O28" s="230">
        <v>3</v>
      </c>
      <c r="P28" s="230"/>
      <c r="Q28" s="230"/>
      <c r="R28" s="230"/>
      <c r="S28" s="230">
        <v>3</v>
      </c>
      <c r="T28" s="230"/>
      <c r="U28" s="230"/>
      <c r="V28" s="230">
        <v>2</v>
      </c>
      <c r="W28" s="228"/>
      <c r="X28" s="230"/>
      <c r="Y28" s="230"/>
      <c r="Z28" s="230"/>
      <c r="AA28" s="228">
        <f t="shared" si="4"/>
        <v>1</v>
      </c>
      <c r="AB28" s="228">
        <f t="shared" si="1"/>
        <v>0</v>
      </c>
      <c r="AC28" s="230"/>
      <c r="AD28" s="228">
        <f t="shared" si="2"/>
        <v>0</v>
      </c>
      <c r="AE28" s="228">
        <f t="shared" si="3"/>
        <v>1</v>
      </c>
      <c r="AF28" s="230"/>
      <c r="AG28" s="230"/>
      <c r="AH28" s="229">
        <f t="shared" si="0"/>
        <v>29</v>
      </c>
      <c r="AI28" s="206" t="s">
        <v>336</v>
      </c>
      <c r="AJ28" s="206" t="s">
        <v>336</v>
      </c>
      <c r="AK28" s="206" t="s">
        <v>336</v>
      </c>
      <c r="AL28" s="206" t="s">
        <v>336</v>
      </c>
      <c r="AM28" s="206" t="s">
        <v>336</v>
      </c>
      <c r="AN28" s="206" t="s">
        <v>336</v>
      </c>
      <c r="AO28" s="206" t="s">
        <v>18</v>
      </c>
      <c r="AP28" s="206" t="s">
        <v>25</v>
      </c>
      <c r="AQ28" s="206" t="s">
        <v>25</v>
      </c>
      <c r="AR28" s="206" t="s">
        <v>25</v>
      </c>
      <c r="AS28" s="206" t="s">
        <v>25</v>
      </c>
      <c r="AT28" s="206" t="s">
        <v>25</v>
      </c>
      <c r="AU28" s="206" t="s">
        <v>25</v>
      </c>
      <c r="AV28" s="206" t="s">
        <v>25</v>
      </c>
      <c r="AW28" s="206" t="s">
        <v>242</v>
      </c>
      <c r="AX28" s="206" t="s">
        <v>242</v>
      </c>
      <c r="AY28" s="206" t="s">
        <v>242</v>
      </c>
      <c r="AZ28" s="206"/>
      <c r="BA28" s="206" t="s">
        <v>339</v>
      </c>
      <c r="BB28" s="206" t="s">
        <v>339</v>
      </c>
      <c r="BC28" s="206" t="s">
        <v>339</v>
      </c>
      <c r="BG28" s="218"/>
      <c r="BH28" s="205" t="s">
        <v>140</v>
      </c>
      <c r="BI28" s="205" t="s">
        <v>140</v>
      </c>
      <c r="BJ28" s="205" t="s">
        <v>140</v>
      </c>
      <c r="BK28" s="205" t="s">
        <v>140</v>
      </c>
      <c r="BL28" s="205" t="s">
        <v>236</v>
      </c>
      <c r="BM28" s="205" t="s">
        <v>236</v>
      </c>
      <c r="BN28" s="205" t="s">
        <v>236</v>
      </c>
      <c r="BO28" s="205" t="s">
        <v>232</v>
      </c>
      <c r="BP28" s="205" t="s">
        <v>232</v>
      </c>
      <c r="BQ28" s="206"/>
      <c r="BR28" s="206"/>
      <c r="BS28" s="206"/>
      <c r="BU28" s="206"/>
      <c r="BV28" s="206"/>
      <c r="BW28" s="206"/>
    </row>
    <row r="29" spans="1:75" ht="25.5" customHeight="1" x14ac:dyDescent="0.3">
      <c r="A29" s="215" t="s">
        <v>382</v>
      </c>
      <c r="B29" s="225">
        <v>23</v>
      </c>
      <c r="C29" s="226" t="s">
        <v>287</v>
      </c>
      <c r="D29" s="227"/>
      <c r="E29" s="230">
        <v>1</v>
      </c>
      <c r="F29" s="230"/>
      <c r="G29" s="230">
        <v>6</v>
      </c>
      <c r="H29" s="230">
        <v>4</v>
      </c>
      <c r="I29" s="230"/>
      <c r="J29" s="220">
        <v>3</v>
      </c>
      <c r="K29" s="228">
        <v>3</v>
      </c>
      <c r="L29" s="228"/>
      <c r="M29" s="230"/>
      <c r="N29" s="230"/>
      <c r="O29" s="230">
        <v>3</v>
      </c>
      <c r="P29" s="228"/>
      <c r="Q29" s="230"/>
      <c r="R29" s="230"/>
      <c r="S29" s="230">
        <v>3</v>
      </c>
      <c r="T29" s="228"/>
      <c r="U29" s="230"/>
      <c r="V29" s="230"/>
      <c r="W29" s="230">
        <v>2</v>
      </c>
      <c r="X29" s="230"/>
      <c r="Y29" s="230"/>
      <c r="Z29" s="230">
        <v>1</v>
      </c>
      <c r="AA29" s="258">
        <v>1</v>
      </c>
      <c r="AB29" s="228">
        <f t="shared" si="1"/>
        <v>0</v>
      </c>
      <c r="AC29" s="230"/>
      <c r="AD29" s="228">
        <f t="shared" si="2"/>
        <v>0</v>
      </c>
      <c r="AE29" s="228">
        <f t="shared" si="3"/>
        <v>1</v>
      </c>
      <c r="AF29" s="230"/>
      <c r="AG29" s="230"/>
      <c r="AH29" s="229">
        <f t="shared" si="0"/>
        <v>28</v>
      </c>
      <c r="AI29" s="206" t="s">
        <v>14</v>
      </c>
      <c r="AJ29" s="206" t="s">
        <v>14</v>
      </c>
      <c r="AK29" s="206" t="s">
        <v>14</v>
      </c>
      <c r="AL29" s="206" t="s">
        <v>14</v>
      </c>
      <c r="AM29" s="205" t="s">
        <v>242</v>
      </c>
      <c r="AN29" s="205" t="s">
        <v>242</v>
      </c>
      <c r="AO29" s="205" t="s">
        <v>242</v>
      </c>
      <c r="AP29" s="205" t="s">
        <v>336</v>
      </c>
      <c r="AQ29" s="205" t="s">
        <v>336</v>
      </c>
      <c r="AR29" s="205" t="s">
        <v>336</v>
      </c>
      <c r="AS29" s="205" t="s">
        <v>336</v>
      </c>
      <c r="AT29" s="205" t="s">
        <v>336</v>
      </c>
      <c r="AU29" s="205" t="s">
        <v>336</v>
      </c>
      <c r="AV29" s="206" t="s">
        <v>18</v>
      </c>
      <c r="AW29" s="206"/>
      <c r="AX29" s="206"/>
      <c r="AY29" s="206"/>
      <c r="AZ29" s="206" t="s">
        <v>19</v>
      </c>
      <c r="BA29" s="206" t="s">
        <v>339</v>
      </c>
      <c r="BB29" s="206" t="s">
        <v>339</v>
      </c>
      <c r="BC29" s="206" t="s">
        <v>339</v>
      </c>
      <c r="BG29" s="205" t="s">
        <v>338</v>
      </c>
      <c r="BH29" s="205" t="s">
        <v>236</v>
      </c>
      <c r="BI29" s="205" t="s">
        <v>236</v>
      </c>
      <c r="BJ29" s="205" t="s">
        <v>236</v>
      </c>
      <c r="BK29" s="205" t="s">
        <v>338</v>
      </c>
      <c r="BL29" s="205" t="s">
        <v>140</v>
      </c>
      <c r="BM29" s="205" t="s">
        <v>140</v>
      </c>
      <c r="BN29" s="205" t="s">
        <v>140</v>
      </c>
      <c r="BO29" s="205" t="s">
        <v>140</v>
      </c>
      <c r="BQ29" s="206"/>
      <c r="BR29" s="206"/>
      <c r="BS29" s="206"/>
      <c r="BU29" s="206"/>
      <c r="BV29" s="206"/>
      <c r="BW29" s="206"/>
    </row>
    <row r="30" spans="1:75" ht="25.5" hidden="1" customHeight="1" x14ac:dyDescent="0.3">
      <c r="A30" s="215" t="s">
        <v>382</v>
      </c>
      <c r="B30" s="225">
        <v>24</v>
      </c>
      <c r="C30" s="226" t="s">
        <v>288</v>
      </c>
      <c r="D30" s="230"/>
      <c r="E30" s="228">
        <v>1</v>
      </c>
      <c r="F30" s="228"/>
      <c r="G30" s="228">
        <v>6</v>
      </c>
      <c r="H30" s="228"/>
      <c r="I30" s="230">
        <v>6</v>
      </c>
      <c r="J30" s="220">
        <v>3</v>
      </c>
      <c r="K30" s="228">
        <v>3</v>
      </c>
      <c r="L30" s="228"/>
      <c r="M30" s="230"/>
      <c r="N30" s="230"/>
      <c r="O30" s="230">
        <v>3</v>
      </c>
      <c r="P30" s="230"/>
      <c r="Q30" s="230"/>
      <c r="R30" s="230">
        <v>3</v>
      </c>
      <c r="S30" s="230">
        <v>3</v>
      </c>
      <c r="T30" s="228"/>
      <c r="U30" s="230"/>
      <c r="V30" s="228">
        <v>2</v>
      </c>
      <c r="W30" s="230"/>
      <c r="X30" s="230"/>
      <c r="Y30" s="230"/>
      <c r="Z30" s="230"/>
      <c r="AA30" s="228">
        <f t="shared" si="4"/>
        <v>1</v>
      </c>
      <c r="AB30" s="228">
        <f t="shared" si="1"/>
        <v>0</v>
      </c>
      <c r="AC30" s="230"/>
      <c r="AD30" s="228">
        <f t="shared" si="2"/>
        <v>0</v>
      </c>
      <c r="AE30" s="228">
        <f t="shared" si="3"/>
        <v>1</v>
      </c>
      <c r="AF30" s="230"/>
      <c r="AG30" s="230"/>
      <c r="AH30" s="229">
        <f t="shared" si="0"/>
        <v>32</v>
      </c>
      <c r="AI30" s="206" t="s">
        <v>336</v>
      </c>
      <c r="AJ30" s="206" t="s">
        <v>336</v>
      </c>
      <c r="AK30" s="206" t="s">
        <v>336</v>
      </c>
      <c r="AL30" s="206" t="s">
        <v>336</v>
      </c>
      <c r="AM30" s="206" t="s">
        <v>336</v>
      </c>
      <c r="AN30" s="206" t="s">
        <v>336</v>
      </c>
      <c r="AO30" s="206" t="s">
        <v>18</v>
      </c>
      <c r="AP30" s="206" t="s">
        <v>25</v>
      </c>
      <c r="AQ30" s="206" t="s">
        <v>25</v>
      </c>
      <c r="AR30" s="206" t="s">
        <v>25</v>
      </c>
      <c r="AS30" s="206" t="s">
        <v>25</v>
      </c>
      <c r="AT30" s="206" t="s">
        <v>25</v>
      </c>
      <c r="AU30" s="206" t="s">
        <v>25</v>
      </c>
      <c r="AV30" s="206" t="s">
        <v>25</v>
      </c>
      <c r="AW30" s="206" t="s">
        <v>242</v>
      </c>
      <c r="AX30" s="206" t="s">
        <v>242</v>
      </c>
      <c r="AY30" s="206" t="s">
        <v>242</v>
      </c>
      <c r="AZ30" s="206"/>
      <c r="BA30" s="206" t="s">
        <v>237</v>
      </c>
      <c r="BB30" s="206" t="s">
        <v>237</v>
      </c>
      <c r="BC30" s="206" t="s">
        <v>237</v>
      </c>
      <c r="BD30" s="206"/>
      <c r="BE30" s="206"/>
      <c r="BF30" s="206"/>
      <c r="BG30" s="218"/>
      <c r="BH30" s="205" t="s">
        <v>140</v>
      </c>
      <c r="BI30" s="205" t="s">
        <v>140</v>
      </c>
      <c r="BJ30" s="205" t="s">
        <v>140</v>
      </c>
      <c r="BK30" s="205" t="s">
        <v>140</v>
      </c>
      <c r="BL30" s="205" t="s">
        <v>236</v>
      </c>
      <c r="BM30" s="205" t="s">
        <v>236</v>
      </c>
      <c r="BN30" s="205" t="s">
        <v>236</v>
      </c>
      <c r="BO30" s="205" t="s">
        <v>232</v>
      </c>
      <c r="BP30" s="205" t="s">
        <v>232</v>
      </c>
      <c r="BQ30" s="206"/>
      <c r="BR30" s="206"/>
      <c r="BS30" s="206"/>
      <c r="BU30" s="206"/>
      <c r="BV30" s="206"/>
      <c r="BW30" s="206"/>
    </row>
    <row r="31" spans="1:75" ht="25.5" hidden="1" customHeight="1" x14ac:dyDescent="0.3">
      <c r="A31" s="215" t="s">
        <v>382</v>
      </c>
      <c r="B31" s="225">
        <v>25</v>
      </c>
      <c r="C31" s="226" t="s">
        <v>289</v>
      </c>
      <c r="D31" s="227"/>
      <c r="E31" s="230">
        <v>1</v>
      </c>
      <c r="F31" s="230"/>
      <c r="G31" s="230">
        <v>6</v>
      </c>
      <c r="H31" s="230"/>
      <c r="I31" s="230">
        <v>6</v>
      </c>
      <c r="J31" s="220">
        <v>3</v>
      </c>
      <c r="K31" s="230">
        <v>3</v>
      </c>
      <c r="L31" s="230"/>
      <c r="M31" s="230"/>
      <c r="N31" s="230">
        <v>3</v>
      </c>
      <c r="O31" s="230"/>
      <c r="P31" s="230"/>
      <c r="Q31" s="230">
        <v>3</v>
      </c>
      <c r="R31" s="230"/>
      <c r="S31" s="230"/>
      <c r="T31" s="230"/>
      <c r="U31" s="230"/>
      <c r="V31" s="230"/>
      <c r="W31" s="230">
        <v>2</v>
      </c>
      <c r="X31" s="230"/>
      <c r="Y31" s="230"/>
      <c r="Z31" s="230">
        <v>1</v>
      </c>
      <c r="AA31" s="228">
        <f t="shared" si="4"/>
        <v>1</v>
      </c>
      <c r="AB31" s="228">
        <f t="shared" si="1"/>
        <v>0</v>
      </c>
      <c r="AC31" s="230"/>
      <c r="AD31" s="228">
        <f t="shared" si="2"/>
        <v>0</v>
      </c>
      <c r="AE31" s="228">
        <f t="shared" si="3"/>
        <v>1</v>
      </c>
      <c r="AF31" s="230"/>
      <c r="AG31" s="230"/>
      <c r="AH31" s="229">
        <f t="shared" si="0"/>
        <v>30</v>
      </c>
      <c r="AI31" s="206" t="s">
        <v>336</v>
      </c>
      <c r="AJ31" s="206" t="s">
        <v>336</v>
      </c>
      <c r="AK31" s="206" t="s">
        <v>336</v>
      </c>
      <c r="AL31" s="206" t="s">
        <v>336</v>
      </c>
      <c r="AM31" s="206" t="s">
        <v>336</v>
      </c>
      <c r="AN31" s="206" t="s">
        <v>336</v>
      </c>
      <c r="AO31" s="206" t="s">
        <v>18</v>
      </c>
      <c r="AP31" s="206" t="s">
        <v>25</v>
      </c>
      <c r="AQ31" s="206" t="s">
        <v>25</v>
      </c>
      <c r="AR31" s="206" t="s">
        <v>25</v>
      </c>
      <c r="AS31" s="206" t="s">
        <v>25</v>
      </c>
      <c r="AT31" s="206" t="s">
        <v>25</v>
      </c>
      <c r="AU31" s="206" t="s">
        <v>25</v>
      </c>
      <c r="AV31" s="206" t="s">
        <v>25</v>
      </c>
      <c r="AW31" s="206" t="s">
        <v>337</v>
      </c>
      <c r="AX31" s="206" t="s">
        <v>337</v>
      </c>
      <c r="AY31" s="206" t="s">
        <v>337</v>
      </c>
      <c r="AZ31" s="206" t="s">
        <v>337</v>
      </c>
      <c r="BA31" s="206" t="s">
        <v>339</v>
      </c>
      <c r="BB31" s="206" t="s">
        <v>339</v>
      </c>
      <c r="BC31" s="206" t="s">
        <v>339</v>
      </c>
      <c r="BE31" s="206"/>
      <c r="BF31" s="206"/>
      <c r="BG31" s="218" t="s">
        <v>19</v>
      </c>
      <c r="BH31" s="205" t="s">
        <v>140</v>
      </c>
      <c r="BI31" s="205" t="s">
        <v>140</v>
      </c>
      <c r="BJ31" s="205" t="s">
        <v>140</v>
      </c>
      <c r="BK31" s="205" t="s">
        <v>140</v>
      </c>
      <c r="BL31" s="205" t="s">
        <v>230</v>
      </c>
      <c r="BM31" s="205" t="s">
        <v>230</v>
      </c>
      <c r="BN31" s="205" t="s">
        <v>230</v>
      </c>
      <c r="BO31" s="205" t="s">
        <v>338</v>
      </c>
      <c r="BP31" s="205" t="s">
        <v>338</v>
      </c>
      <c r="BR31" s="206"/>
      <c r="BS31" s="206"/>
      <c r="BU31" s="206"/>
      <c r="BV31" s="206"/>
      <c r="BW31" s="206"/>
    </row>
    <row r="32" spans="1:75" ht="24" customHeight="1" x14ac:dyDescent="0.3">
      <c r="A32" s="215" t="s">
        <v>382</v>
      </c>
      <c r="B32" s="225">
        <v>26</v>
      </c>
      <c r="C32" s="226" t="s">
        <v>290</v>
      </c>
      <c r="D32" s="230"/>
      <c r="E32" s="228">
        <v>1</v>
      </c>
      <c r="F32" s="228"/>
      <c r="G32" s="228">
        <v>6</v>
      </c>
      <c r="H32" s="228">
        <v>4</v>
      </c>
      <c r="I32" s="230"/>
      <c r="J32" s="220">
        <v>3</v>
      </c>
      <c r="K32" s="230">
        <v>3</v>
      </c>
      <c r="L32" s="230"/>
      <c r="M32" s="230"/>
      <c r="N32" s="230">
        <v>3</v>
      </c>
      <c r="O32" s="230"/>
      <c r="P32" s="230"/>
      <c r="Q32" s="230"/>
      <c r="R32" s="230"/>
      <c r="S32" s="230">
        <v>3</v>
      </c>
      <c r="T32" s="230"/>
      <c r="U32" s="230"/>
      <c r="V32" s="230">
        <v>2</v>
      </c>
      <c r="W32" s="228"/>
      <c r="X32" s="230"/>
      <c r="Y32" s="230"/>
      <c r="Z32" s="230">
        <v>1</v>
      </c>
      <c r="AA32" s="258">
        <v>1</v>
      </c>
      <c r="AB32" s="228">
        <f t="shared" si="1"/>
        <v>0</v>
      </c>
      <c r="AC32" s="230"/>
      <c r="AD32" s="228">
        <f t="shared" si="2"/>
        <v>0</v>
      </c>
      <c r="AE32" s="228">
        <f t="shared" si="3"/>
        <v>1</v>
      </c>
      <c r="AF32" s="230"/>
      <c r="AG32" s="230"/>
      <c r="AH32" s="229">
        <f t="shared" si="0"/>
        <v>28</v>
      </c>
      <c r="AI32" s="206" t="s">
        <v>14</v>
      </c>
      <c r="AJ32" s="206" t="s">
        <v>14</v>
      </c>
      <c r="AK32" s="206" t="s">
        <v>14</v>
      </c>
      <c r="AL32" s="206" t="s">
        <v>14</v>
      </c>
      <c r="AM32" s="205" t="s">
        <v>242</v>
      </c>
      <c r="AN32" s="205" t="s">
        <v>242</v>
      </c>
      <c r="AO32" s="205" t="s">
        <v>242</v>
      </c>
      <c r="AP32" s="205" t="s">
        <v>336</v>
      </c>
      <c r="AQ32" s="205" t="s">
        <v>336</v>
      </c>
      <c r="AR32" s="205" t="s">
        <v>336</v>
      </c>
      <c r="AS32" s="205" t="s">
        <v>336</v>
      </c>
      <c r="AT32" s="205" t="s">
        <v>336</v>
      </c>
      <c r="AU32" s="205" t="s">
        <v>336</v>
      </c>
      <c r="AW32" s="206"/>
      <c r="AX32" s="206"/>
      <c r="AY32" s="206"/>
      <c r="AZ32" s="206" t="s">
        <v>18</v>
      </c>
      <c r="BA32" s="206" t="s">
        <v>339</v>
      </c>
      <c r="BB32" s="206" t="s">
        <v>339</v>
      </c>
      <c r="BC32" s="206" t="s">
        <v>339</v>
      </c>
      <c r="BG32" s="218" t="s">
        <v>19</v>
      </c>
      <c r="BH32" s="205" t="s">
        <v>140</v>
      </c>
      <c r="BI32" s="205" t="s">
        <v>140</v>
      </c>
      <c r="BJ32" s="205" t="s">
        <v>140</v>
      </c>
      <c r="BK32" s="205" t="s">
        <v>140</v>
      </c>
      <c r="BL32" s="205" t="s">
        <v>230</v>
      </c>
      <c r="BM32" s="205" t="s">
        <v>230</v>
      </c>
      <c r="BN32" s="205" t="s">
        <v>230</v>
      </c>
      <c r="BO32" s="205" t="s">
        <v>232</v>
      </c>
      <c r="BP32" s="205" t="s">
        <v>232</v>
      </c>
      <c r="BQ32" s="206"/>
      <c r="BR32" s="206"/>
      <c r="BS32" s="206"/>
      <c r="BU32" s="206"/>
      <c r="BV32" s="206"/>
      <c r="BW32" s="206"/>
    </row>
    <row r="33" spans="1:75" ht="25.5" hidden="1" customHeight="1" x14ac:dyDescent="0.3">
      <c r="A33" s="215" t="s">
        <v>382</v>
      </c>
      <c r="B33" s="225">
        <v>27</v>
      </c>
      <c r="C33" s="226" t="s">
        <v>291</v>
      </c>
      <c r="D33" s="230"/>
      <c r="E33" s="228">
        <v>1</v>
      </c>
      <c r="F33" s="228"/>
      <c r="G33" s="228">
        <v>6</v>
      </c>
      <c r="H33" s="228"/>
      <c r="I33" s="230">
        <v>6</v>
      </c>
      <c r="J33" s="220">
        <v>3</v>
      </c>
      <c r="K33" s="228">
        <v>3</v>
      </c>
      <c r="L33" s="228"/>
      <c r="M33" s="230"/>
      <c r="N33" s="230"/>
      <c r="O33" s="230">
        <v>3</v>
      </c>
      <c r="P33" s="230"/>
      <c r="Q33" s="230"/>
      <c r="R33" s="230"/>
      <c r="S33" s="230"/>
      <c r="T33" s="228">
        <v>3</v>
      </c>
      <c r="U33" s="230"/>
      <c r="V33" s="228">
        <v>2</v>
      </c>
      <c r="W33" s="230"/>
      <c r="X33" s="230"/>
      <c r="Y33" s="230"/>
      <c r="Z33" s="230"/>
      <c r="AA33" s="228">
        <f>IF(I33&gt;0,1,0)</f>
        <v>1</v>
      </c>
      <c r="AB33" s="228">
        <f t="shared" si="1"/>
        <v>0</v>
      </c>
      <c r="AC33" s="230"/>
      <c r="AD33" s="230">
        <v>1</v>
      </c>
      <c r="AE33" s="230">
        <v>1</v>
      </c>
      <c r="AF33" s="230"/>
      <c r="AG33" s="230"/>
      <c r="AH33" s="229">
        <f t="shared" si="0"/>
        <v>30</v>
      </c>
      <c r="AI33" s="206" t="s">
        <v>336</v>
      </c>
      <c r="AJ33" s="206" t="s">
        <v>336</v>
      </c>
      <c r="AK33" s="206" t="s">
        <v>336</v>
      </c>
      <c r="AL33" s="206" t="s">
        <v>336</v>
      </c>
      <c r="AM33" s="206" t="s">
        <v>336</v>
      </c>
      <c r="AN33" s="206" t="s">
        <v>336</v>
      </c>
      <c r="AO33" s="206" t="s">
        <v>18</v>
      </c>
      <c r="AP33" s="206" t="s">
        <v>25</v>
      </c>
      <c r="AQ33" s="206" t="s">
        <v>25</v>
      </c>
      <c r="AR33" s="206" t="s">
        <v>25</v>
      </c>
      <c r="AS33" s="206" t="s">
        <v>25</v>
      </c>
      <c r="AT33" s="206" t="s">
        <v>25</v>
      </c>
      <c r="AU33" s="206" t="s">
        <v>25</v>
      </c>
      <c r="AV33" s="206" t="s">
        <v>25</v>
      </c>
      <c r="AZ33" s="206"/>
      <c r="BA33" s="206" t="s">
        <v>339</v>
      </c>
      <c r="BB33" s="206" t="s">
        <v>339</v>
      </c>
      <c r="BC33" s="206" t="s">
        <v>339</v>
      </c>
      <c r="BD33" s="206" t="s">
        <v>228</v>
      </c>
      <c r="BE33" s="206" t="s">
        <v>228</v>
      </c>
      <c r="BF33" s="206" t="s">
        <v>228</v>
      </c>
      <c r="BG33" s="206" t="s">
        <v>228</v>
      </c>
      <c r="BH33" s="205" t="s">
        <v>140</v>
      </c>
      <c r="BI33" s="205" t="s">
        <v>140</v>
      </c>
      <c r="BJ33" s="205" t="s">
        <v>140</v>
      </c>
      <c r="BK33" s="205" t="s">
        <v>140</v>
      </c>
      <c r="BL33" s="205" t="s">
        <v>236</v>
      </c>
      <c r="BM33" s="205" t="s">
        <v>236</v>
      </c>
      <c r="BN33" s="205" t="s">
        <v>236</v>
      </c>
      <c r="BO33" s="205" t="s">
        <v>232</v>
      </c>
      <c r="BP33" s="205" t="s">
        <v>232</v>
      </c>
      <c r="BQ33" s="206"/>
      <c r="BR33" s="206"/>
      <c r="BS33" s="206"/>
    </row>
    <row r="34" spans="1:75" ht="25.35" customHeight="1" x14ac:dyDescent="0.3">
      <c r="A34" s="215" t="s">
        <v>384</v>
      </c>
      <c r="B34" s="225">
        <v>1</v>
      </c>
      <c r="C34" s="226" t="s">
        <v>292</v>
      </c>
      <c r="D34" s="227"/>
      <c r="E34" s="228">
        <v>1</v>
      </c>
      <c r="F34" s="228">
        <v>4</v>
      </c>
      <c r="G34" s="228"/>
      <c r="H34" s="228">
        <v>4</v>
      </c>
      <c r="I34" s="228"/>
      <c r="J34" s="228">
        <v>3</v>
      </c>
      <c r="K34" s="228">
        <v>3</v>
      </c>
      <c r="L34" s="228"/>
      <c r="M34" s="228"/>
      <c r="N34" s="228"/>
      <c r="O34" s="230">
        <v>3</v>
      </c>
      <c r="P34" s="228"/>
      <c r="Q34" s="228"/>
      <c r="R34" s="228"/>
      <c r="S34" s="228">
        <v>3</v>
      </c>
      <c r="T34" s="228"/>
      <c r="U34" s="228"/>
      <c r="V34" s="228"/>
      <c r="W34" s="228">
        <v>2</v>
      </c>
      <c r="X34" s="228"/>
      <c r="Y34" s="228"/>
      <c r="Z34" s="228">
        <v>1</v>
      </c>
      <c r="AA34" s="258">
        <v>1</v>
      </c>
      <c r="AB34" s="228">
        <f t="shared" si="1"/>
        <v>1</v>
      </c>
      <c r="AC34" s="228"/>
      <c r="AD34" s="228">
        <f t="shared" ref="AD34:AD41" si="5">IF(T34&gt;0,1,0)</f>
        <v>0</v>
      </c>
      <c r="AE34" s="228">
        <f t="shared" ref="AE34:AE41" si="6">IF(K34&gt;0,1,0)</f>
        <v>1</v>
      </c>
      <c r="AF34" s="228"/>
      <c r="AG34" s="228"/>
      <c r="AH34" s="229">
        <f t="shared" si="0"/>
        <v>27</v>
      </c>
      <c r="AI34" s="206" t="s">
        <v>14</v>
      </c>
      <c r="AJ34" s="206" t="s">
        <v>14</v>
      </c>
      <c r="AK34" s="206" t="s">
        <v>14</v>
      </c>
      <c r="AL34" s="206" t="s">
        <v>14</v>
      </c>
      <c r="AM34" s="205" t="s">
        <v>242</v>
      </c>
      <c r="AN34" s="205" t="s">
        <v>242</v>
      </c>
      <c r="AO34" s="205" t="s">
        <v>242</v>
      </c>
      <c r="AP34" s="205" t="s">
        <v>20</v>
      </c>
      <c r="AQ34" s="205" t="s">
        <v>20</v>
      </c>
      <c r="AR34" s="205" t="s">
        <v>20</v>
      </c>
      <c r="AS34" s="205" t="s">
        <v>20</v>
      </c>
      <c r="AT34" s="205" t="s">
        <v>20</v>
      </c>
      <c r="AU34" s="206"/>
      <c r="AW34" s="206"/>
      <c r="AX34" s="206"/>
      <c r="AY34" s="206"/>
      <c r="AZ34" s="206" t="s">
        <v>18</v>
      </c>
      <c r="BA34" s="205" t="s">
        <v>340</v>
      </c>
      <c r="BB34" s="205" t="s">
        <v>340</v>
      </c>
      <c r="BC34" s="205" t="s">
        <v>340</v>
      </c>
      <c r="BG34" s="218" t="s">
        <v>19</v>
      </c>
      <c r="BH34" s="205" t="s">
        <v>140</v>
      </c>
      <c r="BI34" s="205" t="s">
        <v>140</v>
      </c>
      <c r="BJ34" s="205" t="s">
        <v>140</v>
      </c>
      <c r="BK34" s="205" t="s">
        <v>140</v>
      </c>
      <c r="BL34" s="205" t="s">
        <v>236</v>
      </c>
      <c r="BM34" s="205" t="s">
        <v>236</v>
      </c>
      <c r="BN34" s="205" t="s">
        <v>236</v>
      </c>
      <c r="BO34" s="205" t="s">
        <v>338</v>
      </c>
      <c r="BP34" s="205" t="s">
        <v>338</v>
      </c>
      <c r="BR34" s="206"/>
      <c r="BS34" s="206"/>
      <c r="BU34" s="206"/>
      <c r="BV34" s="206"/>
      <c r="BW34" s="206"/>
    </row>
    <row r="35" spans="1:75" ht="25.5" hidden="1" customHeight="1" x14ac:dyDescent="0.3">
      <c r="A35" s="215" t="s">
        <v>384</v>
      </c>
      <c r="B35" s="225">
        <v>2</v>
      </c>
      <c r="C35" s="226" t="s">
        <v>293</v>
      </c>
      <c r="D35" s="227"/>
      <c r="E35" s="228">
        <v>1</v>
      </c>
      <c r="F35" s="228"/>
      <c r="G35" s="228">
        <v>6</v>
      </c>
      <c r="H35" s="228"/>
      <c r="I35" s="228">
        <v>6</v>
      </c>
      <c r="J35" s="228">
        <v>3</v>
      </c>
      <c r="K35" s="228">
        <v>3</v>
      </c>
      <c r="L35" s="228"/>
      <c r="M35" s="228"/>
      <c r="N35" s="228">
        <v>3</v>
      </c>
      <c r="O35" s="228"/>
      <c r="P35" s="228"/>
      <c r="Q35" s="228"/>
      <c r="R35" s="228">
        <v>3</v>
      </c>
      <c r="S35" s="228">
        <v>3</v>
      </c>
      <c r="T35" s="228"/>
      <c r="U35" s="228"/>
      <c r="V35" s="228"/>
      <c r="W35" s="228">
        <v>2</v>
      </c>
      <c r="X35" s="228"/>
      <c r="Y35" s="228"/>
      <c r="Z35" s="228"/>
      <c r="AA35" s="228">
        <f t="shared" si="4"/>
        <v>1</v>
      </c>
      <c r="AB35" s="228">
        <f t="shared" si="1"/>
        <v>0</v>
      </c>
      <c r="AC35" s="228"/>
      <c r="AD35" s="228">
        <f t="shared" si="5"/>
        <v>0</v>
      </c>
      <c r="AE35" s="228">
        <f t="shared" si="6"/>
        <v>1</v>
      </c>
      <c r="AF35" s="228"/>
      <c r="AG35" s="228"/>
      <c r="AH35" s="229">
        <f t="shared" si="0"/>
        <v>32</v>
      </c>
      <c r="AI35" s="206" t="s">
        <v>336</v>
      </c>
      <c r="AJ35" s="206" t="s">
        <v>336</v>
      </c>
      <c r="AK35" s="206" t="s">
        <v>336</v>
      </c>
      <c r="AL35" s="206" t="s">
        <v>336</v>
      </c>
      <c r="AM35" s="206" t="s">
        <v>336</v>
      </c>
      <c r="AN35" s="206" t="s">
        <v>336</v>
      </c>
      <c r="AO35" s="206" t="s">
        <v>18</v>
      </c>
      <c r="AP35" s="206" t="s">
        <v>25</v>
      </c>
      <c r="AQ35" s="206" t="s">
        <v>25</v>
      </c>
      <c r="AR35" s="206" t="s">
        <v>25</v>
      </c>
      <c r="AS35" s="206" t="s">
        <v>25</v>
      </c>
      <c r="AT35" s="206" t="s">
        <v>25</v>
      </c>
      <c r="AU35" s="206" t="s">
        <v>25</v>
      </c>
      <c r="AV35" s="206" t="s">
        <v>25</v>
      </c>
      <c r="AW35" s="206" t="s">
        <v>242</v>
      </c>
      <c r="AX35" s="206" t="s">
        <v>242</v>
      </c>
      <c r="AY35" s="206" t="s">
        <v>242</v>
      </c>
      <c r="AZ35" s="206"/>
      <c r="BA35" s="206" t="s">
        <v>237</v>
      </c>
      <c r="BB35" s="206" t="s">
        <v>237</v>
      </c>
      <c r="BC35" s="206" t="s">
        <v>237</v>
      </c>
      <c r="BD35" s="206"/>
      <c r="BE35" s="206"/>
      <c r="BF35" s="206"/>
      <c r="BG35" s="206"/>
      <c r="BH35" s="205" t="s">
        <v>140</v>
      </c>
      <c r="BI35" s="205" t="s">
        <v>140</v>
      </c>
      <c r="BJ35" s="205" t="s">
        <v>140</v>
      </c>
      <c r="BK35" s="205" t="s">
        <v>140</v>
      </c>
      <c r="BL35" s="205" t="s">
        <v>230</v>
      </c>
      <c r="BM35" s="205" t="s">
        <v>230</v>
      </c>
      <c r="BN35" s="205" t="s">
        <v>230</v>
      </c>
      <c r="BO35" s="205" t="s">
        <v>338</v>
      </c>
      <c r="BP35" s="205" t="s">
        <v>338</v>
      </c>
      <c r="BR35" s="206"/>
      <c r="BS35" s="206"/>
      <c r="BU35" s="206"/>
      <c r="BV35" s="206"/>
      <c r="BW35" s="206"/>
    </row>
    <row r="36" spans="1:75" ht="25.5" hidden="1" customHeight="1" x14ac:dyDescent="0.3">
      <c r="A36" s="215" t="s">
        <v>384</v>
      </c>
      <c r="B36" s="225">
        <v>3</v>
      </c>
      <c r="C36" s="226" t="s">
        <v>294</v>
      </c>
      <c r="D36" s="227"/>
      <c r="E36" s="230">
        <v>1</v>
      </c>
      <c r="F36" s="230"/>
      <c r="G36" s="230">
        <v>6</v>
      </c>
      <c r="H36" s="230"/>
      <c r="I36" s="230">
        <v>6</v>
      </c>
      <c r="J36" s="230">
        <v>3</v>
      </c>
      <c r="K36" s="230">
        <v>3</v>
      </c>
      <c r="L36" s="230"/>
      <c r="M36" s="230"/>
      <c r="N36" s="230"/>
      <c r="O36" s="230"/>
      <c r="P36" s="230">
        <v>3</v>
      </c>
      <c r="Q36" s="230">
        <v>3</v>
      </c>
      <c r="R36" s="230"/>
      <c r="S36" s="230"/>
      <c r="T36" s="228"/>
      <c r="U36" s="230"/>
      <c r="V36" s="230"/>
      <c r="W36" s="230">
        <v>2</v>
      </c>
      <c r="X36" s="230">
        <v>1</v>
      </c>
      <c r="Y36" s="230"/>
      <c r="Z36" s="230"/>
      <c r="AA36" s="228">
        <f t="shared" si="4"/>
        <v>1</v>
      </c>
      <c r="AB36" s="228">
        <f t="shared" si="1"/>
        <v>0</v>
      </c>
      <c r="AC36" s="230"/>
      <c r="AD36" s="228">
        <f t="shared" si="5"/>
        <v>0</v>
      </c>
      <c r="AE36" s="228">
        <f t="shared" si="6"/>
        <v>1</v>
      </c>
      <c r="AF36" s="230"/>
      <c r="AG36" s="230"/>
      <c r="AH36" s="229">
        <f t="shared" si="0"/>
        <v>30</v>
      </c>
      <c r="AI36" s="206" t="s">
        <v>336</v>
      </c>
      <c r="AJ36" s="206" t="s">
        <v>336</v>
      </c>
      <c r="AK36" s="206" t="s">
        <v>336</v>
      </c>
      <c r="AL36" s="206" t="s">
        <v>336</v>
      </c>
      <c r="AM36" s="206" t="s">
        <v>336</v>
      </c>
      <c r="AN36" s="206" t="s">
        <v>336</v>
      </c>
      <c r="AO36" s="206" t="s">
        <v>18</v>
      </c>
      <c r="AP36" s="206" t="s">
        <v>25</v>
      </c>
      <c r="AQ36" s="206" t="s">
        <v>25</v>
      </c>
      <c r="AR36" s="206" t="s">
        <v>25</v>
      </c>
      <c r="AS36" s="206" t="s">
        <v>25</v>
      </c>
      <c r="AT36" s="206" t="s">
        <v>25</v>
      </c>
      <c r="AU36" s="206" t="s">
        <v>25</v>
      </c>
      <c r="AV36" s="206" t="s">
        <v>25</v>
      </c>
      <c r="AW36" s="206" t="s">
        <v>337</v>
      </c>
      <c r="AX36" s="206" t="s">
        <v>337</v>
      </c>
      <c r="AY36" s="206" t="s">
        <v>337</v>
      </c>
      <c r="AZ36" s="206" t="s">
        <v>337</v>
      </c>
      <c r="BA36" s="205" t="s">
        <v>340</v>
      </c>
      <c r="BB36" s="205" t="s">
        <v>340</v>
      </c>
      <c r="BC36" s="205" t="s">
        <v>340</v>
      </c>
      <c r="BG36" s="205" t="s">
        <v>338</v>
      </c>
      <c r="BH36" s="205" t="s">
        <v>22</v>
      </c>
      <c r="BI36" s="205" t="s">
        <v>22</v>
      </c>
      <c r="BJ36" s="205" t="s">
        <v>22</v>
      </c>
      <c r="BK36" s="205" t="s">
        <v>338</v>
      </c>
      <c r="BL36" s="205" t="s">
        <v>140</v>
      </c>
      <c r="BM36" s="205" t="s">
        <v>140</v>
      </c>
      <c r="BN36" s="205" t="s">
        <v>140</v>
      </c>
      <c r="BO36" s="205" t="s">
        <v>140</v>
      </c>
      <c r="BQ36" s="206"/>
      <c r="BR36" s="206"/>
      <c r="BS36" s="206"/>
      <c r="BU36" s="206"/>
      <c r="BV36" s="206"/>
      <c r="BW36" s="206"/>
    </row>
    <row r="37" spans="1:75" ht="25.5" customHeight="1" x14ac:dyDescent="0.3">
      <c r="A37" s="215" t="s">
        <v>384</v>
      </c>
      <c r="B37" s="225">
        <v>4</v>
      </c>
      <c r="C37" s="226" t="s">
        <v>295</v>
      </c>
      <c r="D37" s="227"/>
      <c r="E37" s="230">
        <v>1</v>
      </c>
      <c r="F37" s="230"/>
      <c r="G37" s="230">
        <v>6</v>
      </c>
      <c r="H37" s="230">
        <v>4</v>
      </c>
      <c r="I37" s="230"/>
      <c r="J37" s="230">
        <v>3</v>
      </c>
      <c r="K37" s="230">
        <v>3</v>
      </c>
      <c r="L37" s="230"/>
      <c r="M37" s="230"/>
      <c r="N37" s="230">
        <v>3</v>
      </c>
      <c r="O37" s="230"/>
      <c r="P37" s="230"/>
      <c r="Q37" s="230"/>
      <c r="R37" s="230"/>
      <c r="S37" s="230">
        <v>3</v>
      </c>
      <c r="T37" s="230"/>
      <c r="U37" s="230"/>
      <c r="V37" s="230"/>
      <c r="W37" s="230">
        <v>2</v>
      </c>
      <c r="X37" s="230"/>
      <c r="Y37" s="230"/>
      <c r="Z37" s="230"/>
      <c r="AA37" s="258">
        <v>1</v>
      </c>
      <c r="AB37" s="228">
        <f t="shared" si="1"/>
        <v>0</v>
      </c>
      <c r="AC37" s="230"/>
      <c r="AD37" s="228">
        <f t="shared" si="5"/>
        <v>0</v>
      </c>
      <c r="AE37" s="228">
        <f t="shared" si="6"/>
        <v>1</v>
      </c>
      <c r="AF37" s="230"/>
      <c r="AG37" s="230"/>
      <c r="AH37" s="229">
        <f t="shared" si="0"/>
        <v>27</v>
      </c>
      <c r="AI37" s="206" t="s">
        <v>14</v>
      </c>
      <c r="AJ37" s="206" t="s">
        <v>14</v>
      </c>
      <c r="AK37" s="206" t="s">
        <v>14</v>
      </c>
      <c r="AL37" s="206" t="s">
        <v>14</v>
      </c>
      <c r="AM37" s="205" t="s">
        <v>242</v>
      </c>
      <c r="AN37" s="205" t="s">
        <v>242</v>
      </c>
      <c r="AO37" s="205" t="s">
        <v>242</v>
      </c>
      <c r="AP37" s="205" t="s">
        <v>336</v>
      </c>
      <c r="AQ37" s="205" t="s">
        <v>336</v>
      </c>
      <c r="AR37" s="205" t="s">
        <v>336</v>
      </c>
      <c r="AS37" s="205" t="s">
        <v>336</v>
      </c>
      <c r="AT37" s="205" t="s">
        <v>336</v>
      </c>
      <c r="AU37" s="205" t="s">
        <v>336</v>
      </c>
      <c r="AW37" s="206"/>
      <c r="AX37" s="206"/>
      <c r="AY37" s="206"/>
      <c r="AZ37" s="206" t="s">
        <v>18</v>
      </c>
      <c r="BA37" s="205" t="s">
        <v>340</v>
      </c>
      <c r="BB37" s="205" t="s">
        <v>340</v>
      </c>
      <c r="BC37" s="205" t="s">
        <v>340</v>
      </c>
      <c r="BG37" s="205"/>
      <c r="BH37" s="205" t="s">
        <v>140</v>
      </c>
      <c r="BI37" s="205" t="s">
        <v>140</v>
      </c>
      <c r="BJ37" s="205" t="s">
        <v>140</v>
      </c>
      <c r="BK37" s="205" t="s">
        <v>140</v>
      </c>
      <c r="BL37" s="205" t="s">
        <v>230</v>
      </c>
      <c r="BM37" s="205" t="s">
        <v>230</v>
      </c>
      <c r="BN37" s="205" t="s">
        <v>230</v>
      </c>
      <c r="BO37" s="205" t="s">
        <v>338</v>
      </c>
      <c r="BP37" s="205" t="s">
        <v>338</v>
      </c>
      <c r="BR37" s="206"/>
      <c r="BS37" s="206"/>
      <c r="BU37" s="206"/>
      <c r="BV37" s="206"/>
      <c r="BW37" s="206"/>
    </row>
    <row r="38" spans="1:75" ht="25.5" customHeight="1" x14ac:dyDescent="0.3">
      <c r="A38" s="215" t="s">
        <v>384</v>
      </c>
      <c r="B38" s="225">
        <v>5</v>
      </c>
      <c r="C38" s="226" t="s">
        <v>296</v>
      </c>
      <c r="D38" s="227"/>
      <c r="E38" s="228">
        <v>1</v>
      </c>
      <c r="F38" s="228">
        <v>4</v>
      </c>
      <c r="G38" s="228"/>
      <c r="H38" s="228">
        <v>4</v>
      </c>
      <c r="I38" s="228"/>
      <c r="J38" s="228">
        <v>3</v>
      </c>
      <c r="K38" s="228">
        <v>3</v>
      </c>
      <c r="L38" s="228"/>
      <c r="M38" s="228"/>
      <c r="N38" s="228">
        <v>3</v>
      </c>
      <c r="O38" s="228"/>
      <c r="P38" s="228"/>
      <c r="Q38" s="228"/>
      <c r="R38" s="228"/>
      <c r="S38" s="228">
        <v>3</v>
      </c>
      <c r="T38" s="228"/>
      <c r="U38" s="228"/>
      <c r="V38" s="228"/>
      <c r="W38" s="228">
        <v>2</v>
      </c>
      <c r="X38" s="228"/>
      <c r="Y38" s="228"/>
      <c r="Z38" s="228"/>
      <c r="AA38" s="258">
        <v>1</v>
      </c>
      <c r="AB38" s="228">
        <f t="shared" si="1"/>
        <v>1</v>
      </c>
      <c r="AC38" s="228"/>
      <c r="AD38" s="228">
        <f t="shared" si="5"/>
        <v>0</v>
      </c>
      <c r="AE38" s="228">
        <f t="shared" si="6"/>
        <v>1</v>
      </c>
      <c r="AF38" s="228"/>
      <c r="AG38" s="228"/>
      <c r="AH38" s="229">
        <f t="shared" si="0"/>
        <v>26</v>
      </c>
      <c r="AI38" s="206" t="s">
        <v>14</v>
      </c>
      <c r="AJ38" s="206" t="s">
        <v>14</v>
      </c>
      <c r="AK38" s="206" t="s">
        <v>14</v>
      </c>
      <c r="AL38" s="206" t="s">
        <v>14</v>
      </c>
      <c r="AM38" s="205" t="s">
        <v>242</v>
      </c>
      <c r="AN38" s="205" t="s">
        <v>242</v>
      </c>
      <c r="AO38" s="205" t="s">
        <v>242</v>
      </c>
      <c r="AP38" s="205" t="s">
        <v>20</v>
      </c>
      <c r="AQ38" s="205" t="s">
        <v>20</v>
      </c>
      <c r="AR38" s="205" t="s">
        <v>20</v>
      </c>
      <c r="AS38" s="205" t="s">
        <v>20</v>
      </c>
      <c r="AT38" s="205" t="s">
        <v>20</v>
      </c>
      <c r="AU38" s="206"/>
      <c r="AW38" s="206"/>
      <c r="AX38" s="206"/>
      <c r="AY38" s="206"/>
      <c r="AZ38" s="206" t="s">
        <v>18</v>
      </c>
      <c r="BA38" s="205" t="s">
        <v>340</v>
      </c>
      <c r="BB38" s="205" t="s">
        <v>340</v>
      </c>
      <c r="BC38" s="205" t="s">
        <v>340</v>
      </c>
      <c r="BG38" s="205"/>
      <c r="BH38" s="205" t="s">
        <v>140</v>
      </c>
      <c r="BI38" s="205" t="s">
        <v>140</v>
      </c>
      <c r="BJ38" s="205" t="s">
        <v>140</v>
      </c>
      <c r="BK38" s="205" t="s">
        <v>140</v>
      </c>
      <c r="BL38" s="205" t="s">
        <v>230</v>
      </c>
      <c r="BM38" s="205" t="s">
        <v>230</v>
      </c>
      <c r="BN38" s="205" t="s">
        <v>230</v>
      </c>
      <c r="BO38" s="205" t="s">
        <v>338</v>
      </c>
      <c r="BP38" s="205" t="s">
        <v>338</v>
      </c>
      <c r="BR38" s="206"/>
      <c r="BS38" s="206"/>
      <c r="BU38" s="206"/>
      <c r="BV38" s="206"/>
      <c r="BW38" s="206"/>
    </row>
    <row r="39" spans="1:75" ht="25.5" hidden="1" customHeight="1" x14ac:dyDescent="0.3">
      <c r="A39" s="215" t="s">
        <v>384</v>
      </c>
      <c r="B39" s="225">
        <v>6</v>
      </c>
      <c r="C39" s="226" t="s">
        <v>297</v>
      </c>
      <c r="D39" s="227"/>
      <c r="E39" s="230">
        <v>1</v>
      </c>
      <c r="F39" s="230"/>
      <c r="G39" s="230">
        <v>6</v>
      </c>
      <c r="H39" s="230"/>
      <c r="I39" s="230">
        <v>6</v>
      </c>
      <c r="J39" s="230">
        <v>3</v>
      </c>
      <c r="K39" s="230">
        <v>3</v>
      </c>
      <c r="L39" s="230"/>
      <c r="M39" s="230"/>
      <c r="N39" s="230"/>
      <c r="O39" s="230">
        <v>3</v>
      </c>
      <c r="P39" s="230"/>
      <c r="Q39" s="230">
        <v>3</v>
      </c>
      <c r="R39" s="230"/>
      <c r="S39" s="230"/>
      <c r="T39" s="228"/>
      <c r="U39" s="230"/>
      <c r="V39" s="230">
        <v>2</v>
      </c>
      <c r="W39" s="230">
        <v>2</v>
      </c>
      <c r="X39" s="230">
        <v>1</v>
      </c>
      <c r="Y39" s="230"/>
      <c r="Z39" s="230"/>
      <c r="AA39" s="228">
        <f t="shared" si="4"/>
        <v>1</v>
      </c>
      <c r="AB39" s="228">
        <f t="shared" si="1"/>
        <v>0</v>
      </c>
      <c r="AC39" s="230"/>
      <c r="AD39" s="228">
        <f t="shared" si="5"/>
        <v>0</v>
      </c>
      <c r="AE39" s="228">
        <f t="shared" si="6"/>
        <v>1</v>
      </c>
      <c r="AF39" s="230"/>
      <c r="AG39" s="230"/>
      <c r="AH39" s="229">
        <f t="shared" si="0"/>
        <v>32</v>
      </c>
      <c r="AI39" s="206" t="s">
        <v>336</v>
      </c>
      <c r="AJ39" s="206" t="s">
        <v>336</v>
      </c>
      <c r="AK39" s="206" t="s">
        <v>336</v>
      </c>
      <c r="AL39" s="206" t="s">
        <v>336</v>
      </c>
      <c r="AM39" s="206" t="s">
        <v>336</v>
      </c>
      <c r="AN39" s="206" t="s">
        <v>336</v>
      </c>
      <c r="AO39" s="206" t="s">
        <v>18</v>
      </c>
      <c r="AP39" s="206" t="s">
        <v>25</v>
      </c>
      <c r="AQ39" s="206" t="s">
        <v>25</v>
      </c>
      <c r="AR39" s="206" t="s">
        <v>25</v>
      </c>
      <c r="AS39" s="206" t="s">
        <v>25</v>
      </c>
      <c r="AT39" s="206" t="s">
        <v>25</v>
      </c>
      <c r="AU39" s="206" t="s">
        <v>25</v>
      </c>
      <c r="AV39" s="206" t="s">
        <v>25</v>
      </c>
      <c r="AW39" s="206" t="s">
        <v>337</v>
      </c>
      <c r="AX39" s="206" t="s">
        <v>337</v>
      </c>
      <c r="AY39" s="206" t="s">
        <v>337</v>
      </c>
      <c r="AZ39" s="206" t="s">
        <v>337</v>
      </c>
      <c r="BA39" s="206" t="s">
        <v>339</v>
      </c>
      <c r="BB39" s="206" t="s">
        <v>339</v>
      </c>
      <c r="BC39" s="206" t="s">
        <v>339</v>
      </c>
      <c r="BE39" s="206"/>
      <c r="BF39" s="206"/>
      <c r="BG39" s="205" t="s">
        <v>338</v>
      </c>
      <c r="BH39" s="205" t="s">
        <v>236</v>
      </c>
      <c r="BI39" s="205" t="s">
        <v>236</v>
      </c>
      <c r="BJ39" s="205" t="s">
        <v>236</v>
      </c>
      <c r="BK39" s="205" t="s">
        <v>338</v>
      </c>
      <c r="BL39" s="205" t="s">
        <v>140</v>
      </c>
      <c r="BM39" s="205" t="s">
        <v>140</v>
      </c>
      <c r="BN39" s="205" t="s">
        <v>140</v>
      </c>
      <c r="BO39" s="205" t="s">
        <v>140</v>
      </c>
      <c r="BQ39" s="206"/>
      <c r="BR39" s="206"/>
      <c r="BS39" s="206"/>
      <c r="BU39" s="206"/>
      <c r="BV39" s="206"/>
      <c r="BW39" s="206"/>
    </row>
    <row r="40" spans="1:75" ht="25.5" hidden="1" customHeight="1" x14ac:dyDescent="0.3">
      <c r="A40" s="215" t="s">
        <v>384</v>
      </c>
      <c r="B40" s="225">
        <v>7</v>
      </c>
      <c r="C40" s="226" t="s">
        <v>298</v>
      </c>
      <c r="D40" s="227"/>
      <c r="E40" s="228">
        <v>1</v>
      </c>
      <c r="F40" s="228"/>
      <c r="G40" s="228">
        <v>6</v>
      </c>
      <c r="H40" s="230"/>
      <c r="I40" s="230">
        <v>6</v>
      </c>
      <c r="J40" s="230">
        <v>3</v>
      </c>
      <c r="K40" s="230">
        <v>3</v>
      </c>
      <c r="L40" s="230"/>
      <c r="M40" s="230"/>
      <c r="N40" s="230"/>
      <c r="O40" s="230">
        <v>3</v>
      </c>
      <c r="P40" s="230"/>
      <c r="Q40" s="230" t="s">
        <v>263</v>
      </c>
      <c r="R40" s="230"/>
      <c r="S40" s="230"/>
      <c r="T40" s="228">
        <v>3</v>
      </c>
      <c r="U40" s="230"/>
      <c r="V40" s="228"/>
      <c r="W40" s="230">
        <v>2</v>
      </c>
      <c r="X40" s="230"/>
      <c r="Y40" s="230"/>
      <c r="Z40" s="230"/>
      <c r="AA40" s="228">
        <f t="shared" si="4"/>
        <v>1</v>
      </c>
      <c r="AB40" s="228">
        <f t="shared" si="1"/>
        <v>0</v>
      </c>
      <c r="AC40" s="230"/>
      <c r="AD40" s="228">
        <f t="shared" si="5"/>
        <v>1</v>
      </c>
      <c r="AE40" s="228">
        <f t="shared" si="6"/>
        <v>1</v>
      </c>
      <c r="AF40" s="230"/>
      <c r="AG40" s="230"/>
      <c r="AH40" s="229">
        <f t="shared" si="0"/>
        <v>30</v>
      </c>
      <c r="AI40" s="206" t="s">
        <v>25</v>
      </c>
      <c r="AJ40" s="206" t="s">
        <v>25</v>
      </c>
      <c r="AK40" s="206" t="s">
        <v>25</v>
      </c>
      <c r="AL40" s="206" t="s">
        <v>25</v>
      </c>
      <c r="AM40" s="206" t="s">
        <v>25</v>
      </c>
      <c r="AN40" s="206" t="s">
        <v>25</v>
      </c>
      <c r="AO40" s="206" t="s">
        <v>25</v>
      </c>
      <c r="AP40" s="206" t="s">
        <v>336</v>
      </c>
      <c r="AQ40" s="206" t="s">
        <v>336</v>
      </c>
      <c r="AR40" s="206" t="s">
        <v>336</v>
      </c>
      <c r="AS40" s="206" t="s">
        <v>336</v>
      </c>
      <c r="AT40" s="206" t="s">
        <v>336</v>
      </c>
      <c r="AU40" s="205" t="s">
        <v>336</v>
      </c>
      <c r="AV40" s="206" t="s">
        <v>18</v>
      </c>
      <c r="AZ40" s="206" t="s">
        <v>338</v>
      </c>
      <c r="BA40" s="205" t="s">
        <v>340</v>
      </c>
      <c r="BB40" s="205" t="s">
        <v>340</v>
      </c>
      <c r="BC40" s="205" t="s">
        <v>340</v>
      </c>
      <c r="BD40" s="206" t="s">
        <v>228</v>
      </c>
      <c r="BE40" s="206" t="s">
        <v>228</v>
      </c>
      <c r="BF40" s="206" t="s">
        <v>228</v>
      </c>
      <c r="BG40" s="206" t="s">
        <v>228</v>
      </c>
      <c r="BH40" s="205" t="s">
        <v>140</v>
      </c>
      <c r="BI40" s="205" t="s">
        <v>140</v>
      </c>
      <c r="BJ40" s="205" t="s">
        <v>140</v>
      </c>
      <c r="BK40" s="205" t="s">
        <v>140</v>
      </c>
      <c r="BL40" s="205" t="s">
        <v>236</v>
      </c>
      <c r="BM40" s="205" t="s">
        <v>236</v>
      </c>
      <c r="BN40" s="205" t="s">
        <v>236</v>
      </c>
      <c r="BO40" s="205" t="s">
        <v>338</v>
      </c>
      <c r="BP40" s="205" t="s">
        <v>338</v>
      </c>
      <c r="BR40" s="206"/>
      <c r="BS40" s="206"/>
      <c r="BU40" s="206"/>
      <c r="BV40" s="206"/>
      <c r="BW40" s="206"/>
    </row>
    <row r="41" spans="1:75" ht="25.5" customHeight="1" x14ac:dyDescent="0.3">
      <c r="A41" s="215" t="s">
        <v>384</v>
      </c>
      <c r="B41" s="225">
        <v>8</v>
      </c>
      <c r="C41" s="226" t="s">
        <v>299</v>
      </c>
      <c r="D41" s="227"/>
      <c r="E41" s="230">
        <v>1</v>
      </c>
      <c r="F41" s="230"/>
      <c r="G41" s="230">
        <v>6</v>
      </c>
      <c r="H41" s="230">
        <v>4</v>
      </c>
      <c r="I41" s="230"/>
      <c r="J41" s="230">
        <v>3</v>
      </c>
      <c r="K41" s="230">
        <v>3</v>
      </c>
      <c r="L41" s="230"/>
      <c r="M41" s="230"/>
      <c r="N41" s="230"/>
      <c r="O41" s="230">
        <v>3</v>
      </c>
      <c r="P41" s="228"/>
      <c r="Q41" s="230"/>
      <c r="R41" s="230"/>
      <c r="S41" s="230">
        <v>3</v>
      </c>
      <c r="T41" s="228"/>
      <c r="U41" s="230"/>
      <c r="V41" s="230"/>
      <c r="W41" s="230">
        <v>2</v>
      </c>
      <c r="X41" s="230"/>
      <c r="Y41" s="230"/>
      <c r="Z41" s="230"/>
      <c r="AA41" s="258">
        <v>1</v>
      </c>
      <c r="AB41" s="228">
        <f t="shared" si="1"/>
        <v>0</v>
      </c>
      <c r="AC41" s="230"/>
      <c r="AD41" s="228">
        <f t="shared" si="5"/>
        <v>0</v>
      </c>
      <c r="AE41" s="228">
        <f t="shared" si="6"/>
        <v>1</v>
      </c>
      <c r="AF41" s="230"/>
      <c r="AG41" s="230"/>
      <c r="AH41" s="229">
        <f t="shared" si="0"/>
        <v>27</v>
      </c>
      <c r="AI41" s="206" t="s">
        <v>14</v>
      </c>
      <c r="AJ41" s="206" t="s">
        <v>14</v>
      </c>
      <c r="AK41" s="206" t="s">
        <v>14</v>
      </c>
      <c r="AL41" s="206" t="s">
        <v>14</v>
      </c>
      <c r="AM41" s="205" t="s">
        <v>242</v>
      </c>
      <c r="AN41" s="205" t="s">
        <v>242</v>
      </c>
      <c r="AO41" s="205" t="s">
        <v>242</v>
      </c>
      <c r="AP41" s="205" t="s">
        <v>336</v>
      </c>
      <c r="AQ41" s="205" t="s">
        <v>336</v>
      </c>
      <c r="AR41" s="205" t="s">
        <v>336</v>
      </c>
      <c r="AS41" s="205" t="s">
        <v>336</v>
      </c>
      <c r="AT41" s="205" t="s">
        <v>336</v>
      </c>
      <c r="AU41" s="205" t="s">
        <v>336</v>
      </c>
      <c r="AW41" s="206"/>
      <c r="AX41" s="206"/>
      <c r="AY41" s="206"/>
      <c r="AZ41" s="206" t="s">
        <v>18</v>
      </c>
      <c r="BA41" s="206" t="s">
        <v>339</v>
      </c>
      <c r="BB41" s="206" t="s">
        <v>339</v>
      </c>
      <c r="BC41" s="206" t="s">
        <v>339</v>
      </c>
      <c r="BG41" s="205" t="s">
        <v>338</v>
      </c>
      <c r="BH41" s="205" t="s">
        <v>236</v>
      </c>
      <c r="BI41" s="205" t="s">
        <v>236</v>
      </c>
      <c r="BJ41" s="205" t="s">
        <v>236</v>
      </c>
      <c r="BK41" s="205" t="s">
        <v>338</v>
      </c>
      <c r="BL41" s="205" t="s">
        <v>140</v>
      </c>
      <c r="BM41" s="205" t="s">
        <v>140</v>
      </c>
      <c r="BN41" s="205" t="s">
        <v>140</v>
      </c>
      <c r="BO41" s="205" t="s">
        <v>140</v>
      </c>
      <c r="BQ41" s="206"/>
      <c r="BR41" s="206"/>
      <c r="BS41" s="206"/>
      <c r="BU41" s="206"/>
      <c r="BV41" s="206"/>
      <c r="BW41" s="206"/>
    </row>
    <row r="42" spans="1:75" ht="25.5" customHeight="1" x14ac:dyDescent="0.3">
      <c r="A42" s="215" t="s">
        <v>384</v>
      </c>
      <c r="B42" s="225">
        <v>9</v>
      </c>
      <c r="C42" s="238" t="s">
        <v>300</v>
      </c>
      <c r="D42" s="239"/>
      <c r="E42" s="238">
        <v>1</v>
      </c>
      <c r="F42" s="238">
        <v>4</v>
      </c>
      <c r="G42" s="238"/>
      <c r="H42" s="238">
        <v>4</v>
      </c>
      <c r="I42" s="239"/>
      <c r="J42" s="239">
        <v>3</v>
      </c>
      <c r="K42" s="238">
        <v>3</v>
      </c>
      <c r="L42" s="238"/>
      <c r="M42" s="239"/>
      <c r="N42" s="239"/>
      <c r="O42" s="239">
        <v>3</v>
      </c>
      <c r="P42" s="239"/>
      <c r="Q42" s="239"/>
      <c r="R42" s="239"/>
      <c r="S42" s="239">
        <v>3</v>
      </c>
      <c r="T42" s="238"/>
      <c r="U42" s="239"/>
      <c r="V42" s="238"/>
      <c r="W42" s="239">
        <v>2</v>
      </c>
      <c r="X42" s="239"/>
      <c r="Y42" s="239"/>
      <c r="Z42" s="239">
        <v>1</v>
      </c>
      <c r="AA42" s="258">
        <v>1</v>
      </c>
      <c r="AB42" s="228">
        <f t="shared" si="1"/>
        <v>1</v>
      </c>
      <c r="AC42" s="239"/>
      <c r="AD42" s="238">
        <v>0</v>
      </c>
      <c r="AE42" s="238">
        <v>1</v>
      </c>
      <c r="AF42" s="239"/>
      <c r="AG42" s="239"/>
      <c r="AH42" s="238">
        <v>26</v>
      </c>
      <c r="AI42" s="206" t="s">
        <v>14</v>
      </c>
      <c r="AJ42" s="206" t="s">
        <v>14</v>
      </c>
      <c r="AK42" s="206" t="s">
        <v>14</v>
      </c>
      <c r="AL42" s="206" t="s">
        <v>14</v>
      </c>
      <c r="AM42" s="205" t="s">
        <v>242</v>
      </c>
      <c r="AN42" s="205" t="s">
        <v>242</v>
      </c>
      <c r="AO42" s="205" t="s">
        <v>242</v>
      </c>
      <c r="AP42" s="205" t="s">
        <v>20</v>
      </c>
      <c r="AQ42" s="205" t="s">
        <v>20</v>
      </c>
      <c r="AR42" s="205" t="s">
        <v>20</v>
      </c>
      <c r="AS42" s="205" t="s">
        <v>20</v>
      </c>
      <c r="AT42" s="205" t="s">
        <v>20</v>
      </c>
      <c r="AU42" s="206"/>
      <c r="AV42" s="206" t="s">
        <v>18</v>
      </c>
      <c r="AW42" s="206"/>
      <c r="AX42" s="206"/>
      <c r="AY42" s="206"/>
      <c r="AZ42" s="206" t="s">
        <v>19</v>
      </c>
      <c r="BA42" s="205" t="s">
        <v>340</v>
      </c>
      <c r="BB42" s="205" t="s">
        <v>340</v>
      </c>
      <c r="BC42" s="205" t="s">
        <v>340</v>
      </c>
      <c r="BG42" s="205" t="s">
        <v>338</v>
      </c>
      <c r="BH42" s="205" t="s">
        <v>236</v>
      </c>
      <c r="BI42" s="205" t="s">
        <v>236</v>
      </c>
      <c r="BJ42" s="205" t="s">
        <v>236</v>
      </c>
      <c r="BK42" s="205" t="s">
        <v>338</v>
      </c>
      <c r="BL42" s="205" t="s">
        <v>140</v>
      </c>
      <c r="BM42" s="205" t="s">
        <v>140</v>
      </c>
      <c r="BN42" s="205" t="s">
        <v>140</v>
      </c>
      <c r="BO42" s="205" t="s">
        <v>140</v>
      </c>
      <c r="BQ42" s="206"/>
      <c r="BR42" s="206"/>
      <c r="BS42" s="206"/>
      <c r="BU42" s="206"/>
      <c r="BV42" s="206"/>
      <c r="BW42" s="206"/>
    </row>
    <row r="43" spans="1:75" ht="25.5" customHeight="1" x14ac:dyDescent="0.3">
      <c r="A43" s="215" t="s">
        <v>384</v>
      </c>
      <c r="B43" s="225">
        <v>10</v>
      </c>
      <c r="C43" s="226" t="s">
        <v>301</v>
      </c>
      <c r="D43" s="227"/>
      <c r="E43" s="230">
        <v>1</v>
      </c>
      <c r="F43" s="223"/>
      <c r="G43" s="230">
        <v>6</v>
      </c>
      <c r="H43" s="230">
        <v>4</v>
      </c>
      <c r="I43" s="230"/>
      <c r="J43" s="230">
        <v>3</v>
      </c>
      <c r="K43" s="230">
        <v>3</v>
      </c>
      <c r="L43" s="230"/>
      <c r="M43" s="230"/>
      <c r="N43" s="230"/>
      <c r="O43" s="230">
        <v>3</v>
      </c>
      <c r="P43" s="228"/>
      <c r="Q43" s="230"/>
      <c r="R43" s="230"/>
      <c r="S43" s="230">
        <v>3</v>
      </c>
      <c r="T43" s="228"/>
      <c r="U43" s="230"/>
      <c r="V43" s="230"/>
      <c r="W43" s="230">
        <v>2</v>
      </c>
      <c r="X43" s="230"/>
      <c r="Y43" s="230"/>
      <c r="Z43" s="230"/>
      <c r="AA43" s="258">
        <v>1</v>
      </c>
      <c r="AB43" s="228">
        <f t="shared" si="1"/>
        <v>0</v>
      </c>
      <c r="AC43" s="230"/>
      <c r="AD43" s="228">
        <f t="shared" ref="AD43:AD51" si="7">IF(T43&gt;0,1,0)</f>
        <v>0</v>
      </c>
      <c r="AE43" s="228">
        <f t="shared" ref="AE43:AE78" si="8">IF(K43&gt;0,1,0)</f>
        <v>1</v>
      </c>
      <c r="AF43" s="230"/>
      <c r="AG43" s="230"/>
      <c r="AH43" s="229">
        <f t="shared" ref="AH43:AH65" si="9">SUM(D43:AG43)</f>
        <v>27</v>
      </c>
      <c r="AI43" s="206" t="s">
        <v>14</v>
      </c>
      <c r="AJ43" s="206" t="s">
        <v>14</v>
      </c>
      <c r="AK43" s="206" t="s">
        <v>14</v>
      </c>
      <c r="AL43" s="206" t="s">
        <v>14</v>
      </c>
      <c r="AM43" s="205" t="s">
        <v>242</v>
      </c>
      <c r="AN43" s="205" t="s">
        <v>242</v>
      </c>
      <c r="AO43" s="205" t="s">
        <v>242</v>
      </c>
      <c r="AP43" s="205" t="s">
        <v>336</v>
      </c>
      <c r="AQ43" s="205" t="s">
        <v>336</v>
      </c>
      <c r="AR43" s="205" t="s">
        <v>336</v>
      </c>
      <c r="AS43" s="205" t="s">
        <v>336</v>
      </c>
      <c r="AT43" s="205" t="s">
        <v>336</v>
      </c>
      <c r="AU43" s="205" t="s">
        <v>336</v>
      </c>
      <c r="AW43" s="206"/>
      <c r="AX43" s="206"/>
      <c r="AY43" s="206"/>
      <c r="AZ43" s="206" t="s">
        <v>18</v>
      </c>
      <c r="BA43" s="205" t="s">
        <v>340</v>
      </c>
      <c r="BB43" s="205" t="s">
        <v>340</v>
      </c>
      <c r="BC43" s="205" t="s">
        <v>340</v>
      </c>
      <c r="BG43" s="205" t="s">
        <v>338</v>
      </c>
      <c r="BH43" s="205" t="s">
        <v>236</v>
      </c>
      <c r="BI43" s="205" t="s">
        <v>236</v>
      </c>
      <c r="BJ43" s="205" t="s">
        <v>236</v>
      </c>
      <c r="BK43" s="205" t="s">
        <v>338</v>
      </c>
      <c r="BL43" s="205" t="s">
        <v>140</v>
      </c>
      <c r="BM43" s="205" t="s">
        <v>140</v>
      </c>
      <c r="BN43" s="205" t="s">
        <v>140</v>
      </c>
      <c r="BO43" s="205" t="s">
        <v>140</v>
      </c>
      <c r="BQ43" s="206"/>
      <c r="BR43" s="206"/>
      <c r="BS43" s="206"/>
      <c r="BU43" s="206"/>
      <c r="BV43" s="206"/>
      <c r="BW43" s="206"/>
    </row>
    <row r="44" spans="1:75" ht="25.5" customHeight="1" x14ac:dyDescent="0.3">
      <c r="A44" s="215" t="s">
        <v>384</v>
      </c>
      <c r="B44" s="225">
        <v>11</v>
      </c>
      <c r="C44" s="226" t="s">
        <v>302</v>
      </c>
      <c r="D44" s="227"/>
      <c r="E44" s="228">
        <v>1</v>
      </c>
      <c r="F44" s="228">
        <v>4</v>
      </c>
      <c r="G44" s="228"/>
      <c r="H44" s="228">
        <v>4</v>
      </c>
      <c r="I44" s="230"/>
      <c r="J44" s="230">
        <v>3</v>
      </c>
      <c r="K44" s="228">
        <v>3</v>
      </c>
      <c r="L44" s="228"/>
      <c r="M44" s="230"/>
      <c r="N44" s="230"/>
      <c r="O44" s="230">
        <v>3</v>
      </c>
      <c r="P44" s="230"/>
      <c r="Q44" s="230"/>
      <c r="R44" s="230"/>
      <c r="S44" s="230">
        <v>3</v>
      </c>
      <c r="T44" s="228"/>
      <c r="U44" s="230"/>
      <c r="V44" s="228">
        <v>2</v>
      </c>
      <c r="W44" s="230"/>
      <c r="X44" s="230"/>
      <c r="Y44" s="230"/>
      <c r="Z44" s="230"/>
      <c r="AA44" s="258">
        <v>1</v>
      </c>
      <c r="AB44" s="228">
        <f t="shared" si="1"/>
        <v>1</v>
      </c>
      <c r="AC44" s="230"/>
      <c r="AD44" s="228">
        <f t="shared" si="7"/>
        <v>0</v>
      </c>
      <c r="AE44" s="228">
        <f t="shared" si="8"/>
        <v>1</v>
      </c>
      <c r="AF44" s="230"/>
      <c r="AG44" s="230"/>
      <c r="AH44" s="229">
        <f t="shared" si="9"/>
        <v>26</v>
      </c>
      <c r="AI44" s="206" t="s">
        <v>14</v>
      </c>
      <c r="AJ44" s="206" t="s">
        <v>14</v>
      </c>
      <c r="AK44" s="206" t="s">
        <v>14</v>
      </c>
      <c r="AL44" s="206" t="s">
        <v>14</v>
      </c>
      <c r="AM44" s="205" t="s">
        <v>242</v>
      </c>
      <c r="AN44" s="205" t="s">
        <v>242</v>
      </c>
      <c r="AO44" s="205" t="s">
        <v>242</v>
      </c>
      <c r="AP44" s="205" t="s">
        <v>20</v>
      </c>
      <c r="AQ44" s="205" t="s">
        <v>20</v>
      </c>
      <c r="AR44" s="205" t="s">
        <v>20</v>
      </c>
      <c r="AS44" s="205" t="s">
        <v>20</v>
      </c>
      <c r="AT44" s="205" t="s">
        <v>20</v>
      </c>
      <c r="AU44" s="206"/>
      <c r="AW44" s="206"/>
      <c r="AX44" s="206"/>
      <c r="AY44" s="206"/>
      <c r="AZ44" s="206" t="s">
        <v>18</v>
      </c>
      <c r="BA44" s="206" t="s">
        <v>339</v>
      </c>
      <c r="BB44" s="206" t="s">
        <v>339</v>
      </c>
      <c r="BC44" s="206" t="s">
        <v>339</v>
      </c>
      <c r="BE44" s="206"/>
      <c r="BF44" s="206"/>
      <c r="BG44" s="218" t="s">
        <v>232</v>
      </c>
      <c r="BH44" s="205" t="s">
        <v>236</v>
      </c>
      <c r="BI44" s="205" t="s">
        <v>236</v>
      </c>
      <c r="BJ44" s="205" t="s">
        <v>236</v>
      </c>
      <c r="BK44" s="205" t="s">
        <v>232</v>
      </c>
      <c r="BL44" s="205" t="s">
        <v>140</v>
      </c>
      <c r="BM44" s="205" t="s">
        <v>140</v>
      </c>
      <c r="BN44" s="205" t="s">
        <v>140</v>
      </c>
      <c r="BO44" s="205" t="s">
        <v>140</v>
      </c>
      <c r="BQ44" s="206"/>
      <c r="BR44" s="206"/>
      <c r="BS44" s="206"/>
      <c r="BU44" s="206"/>
      <c r="BV44" s="206"/>
      <c r="BW44" s="206"/>
    </row>
    <row r="45" spans="1:75" ht="25.5" hidden="1" customHeight="1" x14ac:dyDescent="0.3">
      <c r="A45" s="215" t="s">
        <v>384</v>
      </c>
      <c r="B45" s="225">
        <v>12</v>
      </c>
      <c r="C45" s="226" t="s">
        <v>303</v>
      </c>
      <c r="D45" s="230"/>
      <c r="E45" s="230">
        <v>1</v>
      </c>
      <c r="F45" s="230"/>
      <c r="G45" s="230">
        <v>6</v>
      </c>
      <c r="H45" s="230"/>
      <c r="I45" s="230">
        <v>6</v>
      </c>
      <c r="J45" s="230">
        <v>3</v>
      </c>
      <c r="K45" s="230">
        <v>3</v>
      </c>
      <c r="L45" s="230"/>
      <c r="M45" s="230"/>
      <c r="N45" s="230"/>
      <c r="O45" s="230">
        <v>3</v>
      </c>
      <c r="P45" s="230"/>
      <c r="Q45" s="230">
        <v>3</v>
      </c>
      <c r="R45" s="230"/>
      <c r="S45" s="230"/>
      <c r="T45" s="230"/>
      <c r="U45" s="230"/>
      <c r="V45" s="230">
        <v>2</v>
      </c>
      <c r="W45" s="230"/>
      <c r="X45" s="230">
        <v>1</v>
      </c>
      <c r="Y45" s="230"/>
      <c r="Z45" s="230"/>
      <c r="AA45" s="228">
        <f t="shared" ref="AA45:AA53" si="10">IF(I45&gt;0,1,0)</f>
        <v>1</v>
      </c>
      <c r="AB45" s="228">
        <f t="shared" si="1"/>
        <v>0</v>
      </c>
      <c r="AC45" s="230"/>
      <c r="AD45" s="228">
        <f t="shared" si="7"/>
        <v>0</v>
      </c>
      <c r="AE45" s="228">
        <f t="shared" si="8"/>
        <v>1</v>
      </c>
      <c r="AF45" s="230"/>
      <c r="AG45" s="230"/>
      <c r="AH45" s="229">
        <f t="shared" si="9"/>
        <v>30</v>
      </c>
      <c r="AI45" s="206" t="s">
        <v>25</v>
      </c>
      <c r="AJ45" s="206" t="s">
        <v>25</v>
      </c>
      <c r="AK45" s="206" t="s">
        <v>25</v>
      </c>
      <c r="AL45" s="206" t="s">
        <v>25</v>
      </c>
      <c r="AM45" s="206" t="s">
        <v>25</v>
      </c>
      <c r="AN45" s="206" t="s">
        <v>25</v>
      </c>
      <c r="AO45" s="206" t="s">
        <v>25</v>
      </c>
      <c r="AP45" s="206" t="s">
        <v>336</v>
      </c>
      <c r="AQ45" s="206" t="s">
        <v>336</v>
      </c>
      <c r="AR45" s="206" t="s">
        <v>336</v>
      </c>
      <c r="AS45" s="206" t="s">
        <v>336</v>
      </c>
      <c r="AT45" s="206" t="s">
        <v>336</v>
      </c>
      <c r="AU45" s="205" t="s">
        <v>336</v>
      </c>
      <c r="AV45" s="206" t="s">
        <v>18</v>
      </c>
      <c r="AW45" s="206" t="s">
        <v>337</v>
      </c>
      <c r="AX45" s="206" t="s">
        <v>337</v>
      </c>
      <c r="AY45" s="206" t="s">
        <v>337</v>
      </c>
      <c r="AZ45" s="206" t="s">
        <v>337</v>
      </c>
      <c r="BD45" s="206" t="s">
        <v>339</v>
      </c>
      <c r="BE45" s="206" t="s">
        <v>339</v>
      </c>
      <c r="BF45" s="206" t="s">
        <v>339</v>
      </c>
      <c r="BG45" s="218" t="s">
        <v>232</v>
      </c>
      <c r="BH45" s="205" t="s">
        <v>236</v>
      </c>
      <c r="BI45" s="205" t="s">
        <v>236</v>
      </c>
      <c r="BJ45" s="205" t="s">
        <v>236</v>
      </c>
      <c r="BK45" s="205" t="s">
        <v>232</v>
      </c>
      <c r="BL45" s="205" t="s">
        <v>140</v>
      </c>
      <c r="BM45" s="205" t="s">
        <v>140</v>
      </c>
      <c r="BN45" s="205" t="s">
        <v>140</v>
      </c>
      <c r="BO45" s="205" t="s">
        <v>140</v>
      </c>
      <c r="BQ45" s="206"/>
      <c r="BR45" s="206"/>
      <c r="BS45" s="206"/>
      <c r="BU45" s="206"/>
      <c r="BV45" s="206"/>
      <c r="BW45" s="206"/>
    </row>
    <row r="46" spans="1:75" ht="25.5" hidden="1" customHeight="1" x14ac:dyDescent="0.3">
      <c r="A46" s="215" t="s">
        <v>384</v>
      </c>
      <c r="B46" s="225">
        <v>13</v>
      </c>
      <c r="C46" s="226" t="s">
        <v>304</v>
      </c>
      <c r="D46" s="227"/>
      <c r="E46" s="228">
        <v>1</v>
      </c>
      <c r="F46" s="228"/>
      <c r="G46" s="228">
        <v>6</v>
      </c>
      <c r="H46" s="228"/>
      <c r="I46" s="228">
        <v>6</v>
      </c>
      <c r="J46" s="228">
        <v>3</v>
      </c>
      <c r="K46" s="228">
        <v>3</v>
      </c>
      <c r="L46" s="228"/>
      <c r="M46" s="228"/>
      <c r="N46" s="228">
        <v>3</v>
      </c>
      <c r="O46" s="228"/>
      <c r="P46" s="228"/>
      <c r="Q46" s="228"/>
      <c r="R46" s="228"/>
      <c r="S46" s="228">
        <v>3</v>
      </c>
      <c r="T46" s="228"/>
      <c r="U46" s="228"/>
      <c r="V46" s="228"/>
      <c r="W46" s="228">
        <v>2</v>
      </c>
      <c r="X46" s="228"/>
      <c r="Y46" s="228"/>
      <c r="Z46" s="228"/>
      <c r="AA46" s="228">
        <f t="shared" si="10"/>
        <v>1</v>
      </c>
      <c r="AB46" s="228">
        <f t="shared" si="1"/>
        <v>0</v>
      </c>
      <c r="AC46" s="228"/>
      <c r="AD46" s="228">
        <f t="shared" si="7"/>
        <v>0</v>
      </c>
      <c r="AE46" s="228">
        <f t="shared" si="8"/>
        <v>1</v>
      </c>
      <c r="AF46" s="228"/>
      <c r="AG46" s="228"/>
      <c r="AH46" s="229">
        <f t="shared" si="9"/>
        <v>29</v>
      </c>
      <c r="AI46" s="206" t="s">
        <v>25</v>
      </c>
      <c r="AJ46" s="206" t="s">
        <v>25</v>
      </c>
      <c r="AK46" s="206" t="s">
        <v>25</v>
      </c>
      <c r="AL46" s="206" t="s">
        <v>25</v>
      </c>
      <c r="AM46" s="206" t="s">
        <v>25</v>
      </c>
      <c r="AN46" s="206" t="s">
        <v>25</v>
      </c>
      <c r="AO46" s="206" t="s">
        <v>25</v>
      </c>
      <c r="AP46" s="206" t="s">
        <v>336</v>
      </c>
      <c r="AQ46" s="206" t="s">
        <v>336</v>
      </c>
      <c r="AR46" s="206" t="s">
        <v>336</v>
      </c>
      <c r="AS46" s="206" t="s">
        <v>336</v>
      </c>
      <c r="AT46" s="206" t="s">
        <v>336</v>
      </c>
      <c r="AU46" s="205" t="s">
        <v>336</v>
      </c>
      <c r="AW46" s="206" t="s">
        <v>242</v>
      </c>
      <c r="AX46" s="206" t="s">
        <v>242</v>
      </c>
      <c r="AY46" s="206" t="s">
        <v>242</v>
      </c>
      <c r="AZ46" s="206" t="s">
        <v>18</v>
      </c>
      <c r="BD46" s="206" t="s">
        <v>339</v>
      </c>
      <c r="BE46" s="206" t="s">
        <v>339</v>
      </c>
      <c r="BF46" s="206" t="s">
        <v>339</v>
      </c>
      <c r="BG46" s="206"/>
      <c r="BH46" s="205" t="s">
        <v>140</v>
      </c>
      <c r="BI46" s="205" t="s">
        <v>140</v>
      </c>
      <c r="BJ46" s="205" t="s">
        <v>140</v>
      </c>
      <c r="BK46" s="205" t="s">
        <v>140</v>
      </c>
      <c r="BL46" s="205" t="s">
        <v>230</v>
      </c>
      <c r="BM46" s="205" t="s">
        <v>230</v>
      </c>
      <c r="BN46" s="205" t="s">
        <v>230</v>
      </c>
      <c r="BO46" s="205" t="s">
        <v>338</v>
      </c>
      <c r="BP46" s="205" t="s">
        <v>338</v>
      </c>
      <c r="BR46" s="206"/>
      <c r="BS46" s="206"/>
      <c r="BU46" s="206"/>
      <c r="BV46" s="206"/>
      <c r="BW46" s="206"/>
    </row>
    <row r="47" spans="1:75" ht="25.5" hidden="1" customHeight="1" x14ac:dyDescent="0.3">
      <c r="A47" s="215" t="s">
        <v>384</v>
      </c>
      <c r="B47" s="225">
        <v>14</v>
      </c>
      <c r="C47" s="226" t="s">
        <v>305</v>
      </c>
      <c r="D47" s="227"/>
      <c r="E47" s="228">
        <v>1</v>
      </c>
      <c r="F47" s="228"/>
      <c r="G47" s="228">
        <v>6</v>
      </c>
      <c r="H47" s="230"/>
      <c r="I47" s="230">
        <v>6</v>
      </c>
      <c r="J47" s="230">
        <v>3</v>
      </c>
      <c r="K47" s="230">
        <v>3</v>
      </c>
      <c r="L47" s="230"/>
      <c r="M47" s="230"/>
      <c r="N47" s="230">
        <v>3</v>
      </c>
      <c r="O47" s="230" t="s">
        <v>383</v>
      </c>
      <c r="P47" s="230"/>
      <c r="Q47" s="230"/>
      <c r="R47" s="230"/>
      <c r="S47" s="230">
        <v>3</v>
      </c>
      <c r="T47" s="228"/>
      <c r="U47" s="230"/>
      <c r="V47" s="230"/>
      <c r="W47" s="230">
        <v>2</v>
      </c>
      <c r="X47" s="230"/>
      <c r="Y47" s="230"/>
      <c r="Z47" s="230"/>
      <c r="AA47" s="228">
        <f t="shared" si="10"/>
        <v>1</v>
      </c>
      <c r="AB47" s="228">
        <f t="shared" si="1"/>
        <v>0</v>
      </c>
      <c r="AC47" s="230"/>
      <c r="AD47" s="228">
        <f t="shared" si="7"/>
        <v>0</v>
      </c>
      <c r="AE47" s="228">
        <f t="shared" si="8"/>
        <v>1</v>
      </c>
      <c r="AF47" s="230"/>
      <c r="AG47" s="230"/>
      <c r="AH47" s="229">
        <f t="shared" si="9"/>
        <v>29</v>
      </c>
      <c r="AI47" s="206" t="s">
        <v>25</v>
      </c>
      <c r="AJ47" s="206" t="s">
        <v>25</v>
      </c>
      <c r="AK47" s="206" t="s">
        <v>25</v>
      </c>
      <c r="AL47" s="206" t="s">
        <v>25</v>
      </c>
      <c r="AM47" s="206" t="s">
        <v>25</v>
      </c>
      <c r="AN47" s="206" t="s">
        <v>25</v>
      </c>
      <c r="AO47" s="206" t="s">
        <v>25</v>
      </c>
      <c r="AP47" s="206" t="s">
        <v>336</v>
      </c>
      <c r="AQ47" s="206" t="s">
        <v>336</v>
      </c>
      <c r="AR47" s="206" t="s">
        <v>336</v>
      </c>
      <c r="AS47" s="206" t="s">
        <v>336</v>
      </c>
      <c r="AT47" s="206" t="s">
        <v>336</v>
      </c>
      <c r="AU47" s="205" t="s">
        <v>336</v>
      </c>
      <c r="AW47" s="206" t="s">
        <v>242</v>
      </c>
      <c r="AX47" s="206" t="s">
        <v>242</v>
      </c>
      <c r="AY47" s="206" t="s">
        <v>242</v>
      </c>
      <c r="AZ47" s="206" t="s">
        <v>18</v>
      </c>
      <c r="BD47" s="206" t="s">
        <v>339</v>
      </c>
      <c r="BE47" s="206" t="s">
        <v>339</v>
      </c>
      <c r="BF47" s="206" t="s">
        <v>339</v>
      </c>
      <c r="BG47" s="205"/>
      <c r="BH47" s="205" t="s">
        <v>140</v>
      </c>
      <c r="BI47" s="205" t="s">
        <v>140</v>
      </c>
      <c r="BJ47" s="205" t="s">
        <v>140</v>
      </c>
      <c r="BK47" s="205" t="s">
        <v>140</v>
      </c>
      <c r="BL47" s="205" t="s">
        <v>236</v>
      </c>
      <c r="BM47" s="205" t="s">
        <v>236</v>
      </c>
      <c r="BN47" s="205" t="s">
        <v>236</v>
      </c>
      <c r="BO47" s="205" t="s">
        <v>338</v>
      </c>
      <c r="BP47" s="205" t="s">
        <v>338</v>
      </c>
      <c r="BR47" s="206"/>
      <c r="BS47" s="206"/>
      <c r="BU47" s="206"/>
      <c r="BV47" s="206"/>
      <c r="BW47" s="206"/>
    </row>
    <row r="48" spans="1:75" ht="25.5" hidden="1" customHeight="1" x14ac:dyDescent="0.3">
      <c r="A48" s="215" t="s">
        <v>384</v>
      </c>
      <c r="B48" s="225">
        <v>15</v>
      </c>
      <c r="C48" s="226" t="s">
        <v>306</v>
      </c>
      <c r="D48" s="227"/>
      <c r="E48" s="228">
        <v>1</v>
      </c>
      <c r="F48" s="228"/>
      <c r="G48" s="228">
        <v>6</v>
      </c>
      <c r="H48" s="230"/>
      <c r="I48" s="230">
        <v>6</v>
      </c>
      <c r="J48" s="230">
        <v>3</v>
      </c>
      <c r="K48" s="230">
        <v>3</v>
      </c>
      <c r="L48" s="230"/>
      <c r="M48" s="230"/>
      <c r="N48" s="230">
        <v>3</v>
      </c>
      <c r="O48" s="230"/>
      <c r="P48" s="228"/>
      <c r="Q48" s="230"/>
      <c r="R48" s="230"/>
      <c r="S48" s="230">
        <v>3</v>
      </c>
      <c r="T48" s="228"/>
      <c r="U48" s="230"/>
      <c r="V48" s="228"/>
      <c r="W48" s="230">
        <v>2</v>
      </c>
      <c r="X48" s="230"/>
      <c r="Y48" s="230"/>
      <c r="Z48" s="230">
        <v>1</v>
      </c>
      <c r="AA48" s="228">
        <f t="shared" si="10"/>
        <v>1</v>
      </c>
      <c r="AB48" s="228">
        <f t="shared" si="1"/>
        <v>0</v>
      </c>
      <c r="AC48" s="230"/>
      <c r="AD48" s="228">
        <f t="shared" si="7"/>
        <v>0</v>
      </c>
      <c r="AE48" s="228">
        <f t="shared" si="8"/>
        <v>1</v>
      </c>
      <c r="AF48" s="230"/>
      <c r="AG48" s="230"/>
      <c r="AH48" s="229">
        <f t="shared" si="9"/>
        <v>30</v>
      </c>
      <c r="AI48" s="206" t="s">
        <v>25</v>
      </c>
      <c r="AJ48" s="206" t="s">
        <v>25</v>
      </c>
      <c r="AK48" s="206" t="s">
        <v>25</v>
      </c>
      <c r="AL48" s="206" t="s">
        <v>25</v>
      </c>
      <c r="AM48" s="206" t="s">
        <v>25</v>
      </c>
      <c r="AN48" s="206" t="s">
        <v>25</v>
      </c>
      <c r="AO48" s="206" t="s">
        <v>25</v>
      </c>
      <c r="AP48" s="206" t="s">
        <v>336</v>
      </c>
      <c r="AQ48" s="206" t="s">
        <v>336</v>
      </c>
      <c r="AR48" s="206" t="s">
        <v>336</v>
      </c>
      <c r="AS48" s="206" t="s">
        <v>336</v>
      </c>
      <c r="AT48" s="206" t="s">
        <v>336</v>
      </c>
      <c r="AU48" s="205" t="s">
        <v>336</v>
      </c>
      <c r="AW48" s="206" t="s">
        <v>242</v>
      </c>
      <c r="AX48" s="206" t="s">
        <v>242</v>
      </c>
      <c r="AY48" s="206" t="s">
        <v>242</v>
      </c>
      <c r="AZ48" s="206" t="s">
        <v>18</v>
      </c>
      <c r="BA48" s="206"/>
      <c r="BB48" s="206"/>
      <c r="BC48" s="206"/>
      <c r="BD48" s="206" t="s">
        <v>339</v>
      </c>
      <c r="BE48" s="206" t="s">
        <v>339</v>
      </c>
      <c r="BF48" s="206" t="s">
        <v>339</v>
      </c>
      <c r="BG48" s="218" t="s">
        <v>19</v>
      </c>
      <c r="BH48" s="205" t="s">
        <v>140</v>
      </c>
      <c r="BI48" s="205" t="s">
        <v>140</v>
      </c>
      <c r="BJ48" s="205" t="s">
        <v>140</v>
      </c>
      <c r="BK48" s="205" t="s">
        <v>140</v>
      </c>
      <c r="BL48" s="205" t="s">
        <v>230</v>
      </c>
      <c r="BM48" s="205" t="s">
        <v>230</v>
      </c>
      <c r="BN48" s="205" t="s">
        <v>230</v>
      </c>
      <c r="BO48" s="205" t="s">
        <v>338</v>
      </c>
      <c r="BP48" s="205" t="s">
        <v>338</v>
      </c>
      <c r="BR48" s="206"/>
      <c r="BS48" s="206"/>
      <c r="BU48" s="206"/>
      <c r="BV48" s="206"/>
      <c r="BW48" s="206"/>
    </row>
    <row r="49" spans="1:75" ht="25.5" hidden="1" customHeight="1" x14ac:dyDescent="0.3">
      <c r="A49" s="215" t="s">
        <v>384</v>
      </c>
      <c r="B49" s="225">
        <v>16</v>
      </c>
      <c r="C49" s="226" t="s">
        <v>307</v>
      </c>
      <c r="D49" s="227"/>
      <c r="E49" s="230">
        <v>1</v>
      </c>
      <c r="F49" s="230"/>
      <c r="G49" s="230">
        <v>6</v>
      </c>
      <c r="H49" s="230"/>
      <c r="I49" s="230">
        <v>6</v>
      </c>
      <c r="J49" s="230">
        <v>3</v>
      </c>
      <c r="K49" s="228">
        <v>3</v>
      </c>
      <c r="L49" s="228"/>
      <c r="M49" s="236"/>
      <c r="N49" s="230"/>
      <c r="O49" s="230">
        <v>3</v>
      </c>
      <c r="P49" s="228"/>
      <c r="Q49" s="230">
        <v>3</v>
      </c>
      <c r="R49" s="230">
        <v>3</v>
      </c>
      <c r="S49" s="230"/>
      <c r="T49" s="228">
        <v>3</v>
      </c>
      <c r="U49" s="230"/>
      <c r="V49" s="230"/>
      <c r="W49" s="230">
        <v>2</v>
      </c>
      <c r="X49" s="230">
        <v>1</v>
      </c>
      <c r="Y49" s="230"/>
      <c r="Z49" s="230"/>
      <c r="AA49" s="228">
        <f t="shared" si="10"/>
        <v>1</v>
      </c>
      <c r="AB49" s="228">
        <f t="shared" si="1"/>
        <v>0</v>
      </c>
      <c r="AC49" s="230"/>
      <c r="AD49" s="228">
        <f t="shared" si="7"/>
        <v>1</v>
      </c>
      <c r="AE49" s="228">
        <f t="shared" si="8"/>
        <v>1</v>
      </c>
      <c r="AF49" s="230"/>
      <c r="AG49" s="230"/>
      <c r="AH49" s="229">
        <f t="shared" si="9"/>
        <v>37</v>
      </c>
      <c r="AI49" s="206" t="s">
        <v>25</v>
      </c>
      <c r="AJ49" s="206" t="s">
        <v>25</v>
      </c>
      <c r="AK49" s="206" t="s">
        <v>25</v>
      </c>
      <c r="AL49" s="206" t="s">
        <v>25</v>
      </c>
      <c r="AM49" s="206" t="s">
        <v>25</v>
      </c>
      <c r="AN49" s="206" t="s">
        <v>25</v>
      </c>
      <c r="AO49" s="206" t="s">
        <v>25</v>
      </c>
      <c r="AP49" s="206" t="s">
        <v>336</v>
      </c>
      <c r="AQ49" s="206" t="s">
        <v>336</v>
      </c>
      <c r="AR49" s="206" t="s">
        <v>336</v>
      </c>
      <c r="AS49" s="206" t="s">
        <v>336</v>
      </c>
      <c r="AT49" s="206" t="s">
        <v>336</v>
      </c>
      <c r="AU49" s="205" t="s">
        <v>336</v>
      </c>
      <c r="AV49" s="206" t="s">
        <v>18</v>
      </c>
      <c r="AW49" s="206" t="s">
        <v>337</v>
      </c>
      <c r="AX49" s="206" t="s">
        <v>337</v>
      </c>
      <c r="AY49" s="206" t="s">
        <v>337</v>
      </c>
      <c r="AZ49" s="206" t="s">
        <v>337</v>
      </c>
      <c r="BA49" s="205" t="s">
        <v>340</v>
      </c>
      <c r="BB49" s="205" t="s">
        <v>340</v>
      </c>
      <c r="BC49" s="205" t="s">
        <v>340</v>
      </c>
      <c r="BD49" s="206" t="s">
        <v>228</v>
      </c>
      <c r="BE49" s="206" t="s">
        <v>228</v>
      </c>
      <c r="BF49" s="206" t="s">
        <v>228</v>
      </c>
      <c r="BG49" s="206" t="s">
        <v>228</v>
      </c>
      <c r="BH49" s="205" t="s">
        <v>236</v>
      </c>
      <c r="BI49" s="205" t="s">
        <v>236</v>
      </c>
      <c r="BJ49" s="205" t="s">
        <v>236</v>
      </c>
      <c r="BK49" s="205" t="s">
        <v>338</v>
      </c>
      <c r="BL49" s="205" t="s">
        <v>140</v>
      </c>
      <c r="BM49" s="205" t="s">
        <v>140</v>
      </c>
      <c r="BN49" s="205" t="s">
        <v>140</v>
      </c>
      <c r="BO49" s="205" t="s">
        <v>140</v>
      </c>
      <c r="BP49" s="205" t="s">
        <v>338</v>
      </c>
      <c r="BR49" s="206"/>
      <c r="BS49" s="206"/>
      <c r="BU49" s="206"/>
      <c r="BV49" s="206"/>
      <c r="BW49" s="206"/>
    </row>
    <row r="50" spans="1:75" ht="25.5" hidden="1" customHeight="1" x14ac:dyDescent="0.3">
      <c r="A50" s="215" t="s">
        <v>384</v>
      </c>
      <c r="B50" s="225">
        <v>17</v>
      </c>
      <c r="C50" s="226" t="s">
        <v>308</v>
      </c>
      <c r="D50" s="227"/>
      <c r="E50" s="228">
        <v>1</v>
      </c>
      <c r="F50" s="228"/>
      <c r="G50" s="228">
        <v>6</v>
      </c>
      <c r="H50" s="230"/>
      <c r="I50" s="230">
        <v>6</v>
      </c>
      <c r="J50" s="230">
        <v>3</v>
      </c>
      <c r="K50" s="230">
        <v>3</v>
      </c>
      <c r="L50" s="230"/>
      <c r="M50" s="230"/>
      <c r="N50" s="230">
        <v>3</v>
      </c>
      <c r="O50" s="230"/>
      <c r="P50" s="230"/>
      <c r="Q50" s="230"/>
      <c r="R50" s="230">
        <v>3</v>
      </c>
      <c r="S50" s="230">
        <v>3</v>
      </c>
      <c r="T50" s="230"/>
      <c r="U50" s="230"/>
      <c r="V50" s="230"/>
      <c r="W50" s="228">
        <v>2</v>
      </c>
      <c r="X50" s="230"/>
      <c r="Y50" s="230"/>
      <c r="Z50" s="230"/>
      <c r="AA50" s="228">
        <f t="shared" si="10"/>
        <v>1</v>
      </c>
      <c r="AB50" s="228">
        <f t="shared" si="1"/>
        <v>0</v>
      </c>
      <c r="AC50" s="230"/>
      <c r="AD50" s="228">
        <f t="shared" si="7"/>
        <v>0</v>
      </c>
      <c r="AE50" s="228">
        <f t="shared" si="8"/>
        <v>1</v>
      </c>
      <c r="AF50" s="230"/>
      <c r="AG50" s="230"/>
      <c r="AH50" s="229">
        <f t="shared" si="9"/>
        <v>32</v>
      </c>
      <c r="AI50" s="206" t="s">
        <v>25</v>
      </c>
      <c r="AJ50" s="206" t="s">
        <v>25</v>
      </c>
      <c r="AK50" s="206" t="s">
        <v>25</v>
      </c>
      <c r="AL50" s="206" t="s">
        <v>25</v>
      </c>
      <c r="AM50" s="206" t="s">
        <v>25</v>
      </c>
      <c r="AN50" s="206" t="s">
        <v>25</v>
      </c>
      <c r="AO50" s="206" t="s">
        <v>25</v>
      </c>
      <c r="AP50" s="206" t="s">
        <v>336</v>
      </c>
      <c r="AQ50" s="206" t="s">
        <v>336</v>
      </c>
      <c r="AR50" s="206" t="s">
        <v>336</v>
      </c>
      <c r="AS50" s="206" t="s">
        <v>336</v>
      </c>
      <c r="AT50" s="206" t="s">
        <v>336</v>
      </c>
      <c r="AU50" s="205" t="s">
        <v>336</v>
      </c>
      <c r="AW50" s="206" t="s">
        <v>242</v>
      </c>
      <c r="AX50" s="206" t="s">
        <v>242</v>
      </c>
      <c r="AY50" s="206" t="s">
        <v>242</v>
      </c>
      <c r="AZ50" s="206" t="s">
        <v>18</v>
      </c>
      <c r="BA50" s="206" t="s">
        <v>237</v>
      </c>
      <c r="BB50" s="206" t="s">
        <v>237</v>
      </c>
      <c r="BC50" s="206" t="s">
        <v>237</v>
      </c>
      <c r="BD50" s="206" t="s">
        <v>339</v>
      </c>
      <c r="BE50" s="206" t="s">
        <v>339</v>
      </c>
      <c r="BF50" s="206" t="s">
        <v>339</v>
      </c>
      <c r="BG50" s="206"/>
      <c r="BH50" s="205" t="s">
        <v>140</v>
      </c>
      <c r="BI50" s="205" t="s">
        <v>140</v>
      </c>
      <c r="BJ50" s="205" t="s">
        <v>140</v>
      </c>
      <c r="BK50" s="205" t="s">
        <v>140</v>
      </c>
      <c r="BL50" s="205" t="s">
        <v>230</v>
      </c>
      <c r="BM50" s="205" t="s">
        <v>230</v>
      </c>
      <c r="BN50" s="205" t="s">
        <v>230</v>
      </c>
      <c r="BO50" s="205" t="s">
        <v>338</v>
      </c>
      <c r="BP50" s="205" t="s">
        <v>338</v>
      </c>
      <c r="BR50" s="206"/>
      <c r="BS50" s="206"/>
      <c r="BU50" s="206"/>
      <c r="BV50" s="206"/>
      <c r="BW50" s="206"/>
    </row>
    <row r="51" spans="1:75" ht="25.5" hidden="1" customHeight="1" x14ac:dyDescent="0.3">
      <c r="A51" s="215" t="s">
        <v>384</v>
      </c>
      <c r="B51" s="225">
        <v>18</v>
      </c>
      <c r="C51" s="226" t="s">
        <v>309</v>
      </c>
      <c r="D51" s="227"/>
      <c r="E51" s="228">
        <v>1</v>
      </c>
      <c r="F51" s="228"/>
      <c r="G51" s="228">
        <v>6</v>
      </c>
      <c r="H51" s="230"/>
      <c r="I51" s="230">
        <v>6</v>
      </c>
      <c r="J51" s="230">
        <v>3</v>
      </c>
      <c r="K51" s="230">
        <v>3</v>
      </c>
      <c r="L51" s="230"/>
      <c r="M51" s="230"/>
      <c r="N51" s="230">
        <v>3</v>
      </c>
      <c r="O51" s="230"/>
      <c r="P51" s="230"/>
      <c r="Q51" s="230"/>
      <c r="R51" s="230"/>
      <c r="S51" s="230">
        <v>3</v>
      </c>
      <c r="T51" s="230"/>
      <c r="U51" s="230"/>
      <c r="V51" s="230"/>
      <c r="W51" s="228">
        <v>2</v>
      </c>
      <c r="X51" s="230"/>
      <c r="Y51" s="230"/>
      <c r="Z51" s="230">
        <v>1</v>
      </c>
      <c r="AA51" s="228">
        <f t="shared" si="10"/>
        <v>1</v>
      </c>
      <c r="AB51" s="228">
        <f t="shared" si="1"/>
        <v>0</v>
      </c>
      <c r="AC51" s="230"/>
      <c r="AD51" s="228">
        <f t="shared" si="7"/>
        <v>0</v>
      </c>
      <c r="AE51" s="228">
        <f t="shared" si="8"/>
        <v>1</v>
      </c>
      <c r="AF51" s="230"/>
      <c r="AG51" s="230"/>
      <c r="AH51" s="229">
        <f t="shared" si="9"/>
        <v>30</v>
      </c>
      <c r="AI51" s="206" t="s">
        <v>25</v>
      </c>
      <c r="AJ51" s="206" t="s">
        <v>25</v>
      </c>
      <c r="AK51" s="206" t="s">
        <v>25</v>
      </c>
      <c r="AL51" s="206" t="s">
        <v>25</v>
      </c>
      <c r="AM51" s="206" t="s">
        <v>25</v>
      </c>
      <c r="AN51" s="206" t="s">
        <v>25</v>
      </c>
      <c r="AO51" s="206" t="s">
        <v>25</v>
      </c>
      <c r="AP51" s="206" t="s">
        <v>336</v>
      </c>
      <c r="AQ51" s="206" t="s">
        <v>336</v>
      </c>
      <c r="AR51" s="206" t="s">
        <v>336</v>
      </c>
      <c r="AS51" s="206" t="s">
        <v>336</v>
      </c>
      <c r="AT51" s="206" t="s">
        <v>336</v>
      </c>
      <c r="AU51" s="205" t="s">
        <v>336</v>
      </c>
      <c r="AW51" s="206" t="s">
        <v>242</v>
      </c>
      <c r="AX51" s="206" t="s">
        <v>242</v>
      </c>
      <c r="AY51" s="206" t="s">
        <v>242</v>
      </c>
      <c r="AZ51" s="206" t="s">
        <v>18</v>
      </c>
      <c r="BA51" s="206"/>
      <c r="BB51" s="206"/>
      <c r="BC51" s="206"/>
      <c r="BD51" s="206" t="s">
        <v>339</v>
      </c>
      <c r="BE51" s="206" t="s">
        <v>339</v>
      </c>
      <c r="BF51" s="206" t="s">
        <v>339</v>
      </c>
      <c r="BG51" s="218" t="s">
        <v>19</v>
      </c>
      <c r="BH51" s="205" t="s">
        <v>140</v>
      </c>
      <c r="BI51" s="205" t="s">
        <v>140</v>
      </c>
      <c r="BJ51" s="205" t="s">
        <v>140</v>
      </c>
      <c r="BK51" s="205" t="s">
        <v>140</v>
      </c>
      <c r="BL51" s="205" t="s">
        <v>230</v>
      </c>
      <c r="BM51" s="205" t="s">
        <v>230</v>
      </c>
      <c r="BN51" s="205" t="s">
        <v>230</v>
      </c>
      <c r="BO51" s="205" t="s">
        <v>338</v>
      </c>
      <c r="BP51" s="205" t="s">
        <v>338</v>
      </c>
      <c r="BR51" s="206"/>
      <c r="BS51" s="206"/>
      <c r="BU51" s="206"/>
      <c r="BV51" s="206"/>
      <c r="BW51" s="206"/>
    </row>
    <row r="52" spans="1:75" ht="25.5" hidden="1" customHeight="1" x14ac:dyDescent="0.3">
      <c r="A52" s="215" t="s">
        <v>384</v>
      </c>
      <c r="B52" s="225">
        <v>19</v>
      </c>
      <c r="C52" s="236" t="s">
        <v>346</v>
      </c>
      <c r="D52" s="230"/>
      <c r="E52" s="230">
        <v>1</v>
      </c>
      <c r="F52" s="230"/>
      <c r="G52" s="230">
        <v>6</v>
      </c>
      <c r="H52" s="230"/>
      <c r="I52" s="230">
        <v>6</v>
      </c>
      <c r="J52" s="230">
        <v>3</v>
      </c>
      <c r="K52" s="230">
        <v>3</v>
      </c>
      <c r="L52" s="230"/>
      <c r="M52" s="230"/>
      <c r="N52" s="230">
        <v>3</v>
      </c>
      <c r="O52" s="230"/>
      <c r="P52" s="230"/>
      <c r="Q52" s="230"/>
      <c r="R52" s="230"/>
      <c r="S52" s="230">
        <v>3</v>
      </c>
      <c r="T52" s="230"/>
      <c r="U52" s="230"/>
      <c r="V52" s="230"/>
      <c r="W52" s="230">
        <v>2</v>
      </c>
      <c r="X52" s="230"/>
      <c r="Y52" s="230"/>
      <c r="Z52" s="230">
        <v>1</v>
      </c>
      <c r="AA52" s="228">
        <f t="shared" si="10"/>
        <v>1</v>
      </c>
      <c r="AB52" s="228">
        <f t="shared" si="1"/>
        <v>0</v>
      </c>
      <c r="AC52" s="230"/>
      <c r="AD52" s="230"/>
      <c r="AE52" s="230">
        <f t="shared" si="8"/>
        <v>1</v>
      </c>
      <c r="AF52" s="230"/>
      <c r="AG52" s="230"/>
      <c r="AH52" s="229">
        <f t="shared" si="9"/>
        <v>30</v>
      </c>
      <c r="AI52" s="206" t="s">
        <v>25</v>
      </c>
      <c r="AJ52" s="206" t="s">
        <v>25</v>
      </c>
      <c r="AK52" s="206" t="s">
        <v>25</v>
      </c>
      <c r="AL52" s="206" t="s">
        <v>25</v>
      </c>
      <c r="AM52" s="206" t="s">
        <v>25</v>
      </c>
      <c r="AN52" s="206" t="s">
        <v>25</v>
      </c>
      <c r="AO52" s="206" t="s">
        <v>25</v>
      </c>
      <c r="AP52" s="206" t="s">
        <v>336</v>
      </c>
      <c r="AQ52" s="206" t="s">
        <v>336</v>
      </c>
      <c r="AR52" s="206" t="s">
        <v>336</v>
      </c>
      <c r="AS52" s="206" t="s">
        <v>336</v>
      </c>
      <c r="AT52" s="206" t="s">
        <v>336</v>
      </c>
      <c r="AU52" s="205" t="s">
        <v>336</v>
      </c>
      <c r="AW52" s="206" t="s">
        <v>242</v>
      </c>
      <c r="AX52" s="206" t="s">
        <v>242</v>
      </c>
      <c r="AY52" s="206" t="s">
        <v>242</v>
      </c>
      <c r="AZ52" s="206" t="s">
        <v>18</v>
      </c>
      <c r="BC52" s="206"/>
      <c r="BD52" s="206" t="s">
        <v>339</v>
      </c>
      <c r="BE52" s="206" t="s">
        <v>339</v>
      </c>
      <c r="BF52" s="206" t="s">
        <v>339</v>
      </c>
      <c r="BG52" s="218" t="s">
        <v>19</v>
      </c>
      <c r="BH52" s="205" t="s">
        <v>140</v>
      </c>
      <c r="BI52" s="205" t="s">
        <v>140</v>
      </c>
      <c r="BJ52" s="205" t="s">
        <v>140</v>
      </c>
      <c r="BK52" s="205" t="s">
        <v>140</v>
      </c>
      <c r="BL52" s="205" t="s">
        <v>230</v>
      </c>
      <c r="BM52" s="205" t="s">
        <v>230</v>
      </c>
      <c r="BN52" s="205" t="s">
        <v>230</v>
      </c>
      <c r="BO52" s="205" t="s">
        <v>338</v>
      </c>
      <c r="BP52" s="205" t="s">
        <v>338</v>
      </c>
      <c r="BR52" s="206"/>
      <c r="BS52" s="206"/>
      <c r="BU52" s="206"/>
      <c r="BV52" s="206"/>
      <c r="BW52" s="206"/>
    </row>
    <row r="53" spans="1:75" ht="25.5" hidden="1" customHeight="1" x14ac:dyDescent="0.3">
      <c r="A53" s="215" t="s">
        <v>384</v>
      </c>
      <c r="B53" s="225">
        <v>20</v>
      </c>
      <c r="C53" s="226" t="s">
        <v>310</v>
      </c>
      <c r="D53" s="230"/>
      <c r="E53" s="228">
        <v>1</v>
      </c>
      <c r="F53" s="228"/>
      <c r="G53" s="228">
        <v>6</v>
      </c>
      <c r="H53" s="230"/>
      <c r="I53" s="230">
        <v>6</v>
      </c>
      <c r="J53" s="230">
        <v>3</v>
      </c>
      <c r="K53" s="230">
        <v>3</v>
      </c>
      <c r="L53" s="230"/>
      <c r="M53" s="230"/>
      <c r="N53" s="230">
        <v>3</v>
      </c>
      <c r="O53" s="230"/>
      <c r="P53" s="228"/>
      <c r="Q53" s="230">
        <v>3</v>
      </c>
      <c r="R53" s="230"/>
      <c r="S53" s="230"/>
      <c r="T53" s="228">
        <v>3</v>
      </c>
      <c r="U53" s="230"/>
      <c r="V53" s="228"/>
      <c r="W53" s="230">
        <v>2</v>
      </c>
      <c r="X53" s="230">
        <v>1</v>
      </c>
      <c r="Y53" s="230"/>
      <c r="Z53" s="230"/>
      <c r="AA53" s="228">
        <f t="shared" si="10"/>
        <v>1</v>
      </c>
      <c r="AB53" s="228">
        <f t="shared" si="1"/>
        <v>0</v>
      </c>
      <c r="AC53" s="230"/>
      <c r="AD53" s="228">
        <f>IF(T53&gt;0,1,0)</f>
        <v>1</v>
      </c>
      <c r="AE53" s="228">
        <f t="shared" si="8"/>
        <v>1</v>
      </c>
      <c r="AF53" s="230"/>
      <c r="AG53" s="230"/>
      <c r="AH53" s="229">
        <f t="shared" si="9"/>
        <v>34</v>
      </c>
      <c r="AI53" s="206" t="s">
        <v>25</v>
      </c>
      <c r="AJ53" s="206" t="s">
        <v>25</v>
      </c>
      <c r="AK53" s="206" t="s">
        <v>25</v>
      </c>
      <c r="AL53" s="206" t="s">
        <v>25</v>
      </c>
      <c r="AM53" s="206" t="s">
        <v>25</v>
      </c>
      <c r="AN53" s="206" t="s">
        <v>25</v>
      </c>
      <c r="AO53" s="206" t="s">
        <v>25</v>
      </c>
      <c r="AP53" s="206" t="s">
        <v>336</v>
      </c>
      <c r="AQ53" s="206" t="s">
        <v>336</v>
      </c>
      <c r="AR53" s="206" t="s">
        <v>336</v>
      </c>
      <c r="AS53" s="206" t="s">
        <v>336</v>
      </c>
      <c r="AT53" s="206" t="s">
        <v>336</v>
      </c>
      <c r="AU53" s="205" t="s">
        <v>336</v>
      </c>
      <c r="AV53" s="206" t="s">
        <v>18</v>
      </c>
      <c r="AW53" s="206" t="s">
        <v>337</v>
      </c>
      <c r="AX53" s="206" t="s">
        <v>337</v>
      </c>
      <c r="AY53" s="206" t="s">
        <v>337</v>
      </c>
      <c r="AZ53" s="206" t="s">
        <v>337</v>
      </c>
      <c r="BA53" s="206"/>
      <c r="BB53" s="206"/>
      <c r="BD53" s="206" t="s">
        <v>228</v>
      </c>
      <c r="BE53" s="206" t="s">
        <v>228</v>
      </c>
      <c r="BF53" s="206" t="s">
        <v>228</v>
      </c>
      <c r="BG53" s="206" t="s">
        <v>228</v>
      </c>
      <c r="BH53" s="205" t="s">
        <v>140</v>
      </c>
      <c r="BI53" s="205" t="s">
        <v>140</v>
      </c>
      <c r="BJ53" s="205" t="s">
        <v>140</v>
      </c>
      <c r="BK53" s="205" t="s">
        <v>140</v>
      </c>
      <c r="BL53" s="205" t="s">
        <v>230</v>
      </c>
      <c r="BM53" s="205" t="s">
        <v>230</v>
      </c>
      <c r="BN53" s="205" t="s">
        <v>230</v>
      </c>
      <c r="BO53" s="205" t="s">
        <v>338</v>
      </c>
      <c r="BP53" s="205" t="s">
        <v>338</v>
      </c>
      <c r="BR53" s="206"/>
      <c r="BS53" s="206"/>
      <c r="BU53" s="206"/>
      <c r="BV53" s="206"/>
      <c r="BW53" s="206"/>
    </row>
    <row r="54" spans="1:75" ht="25.5" customHeight="1" x14ac:dyDescent="0.3">
      <c r="A54" s="215" t="s">
        <v>385</v>
      </c>
      <c r="B54" s="225">
        <v>1</v>
      </c>
      <c r="C54" s="226" t="s">
        <v>311</v>
      </c>
      <c r="D54" s="233"/>
      <c r="E54" s="234">
        <v>1</v>
      </c>
      <c r="F54" s="234">
        <v>4</v>
      </c>
      <c r="G54" s="234"/>
      <c r="H54" s="234">
        <v>4</v>
      </c>
      <c r="I54" s="234"/>
      <c r="J54" s="234">
        <v>3</v>
      </c>
      <c r="K54" s="234">
        <v>3</v>
      </c>
      <c r="L54" s="234"/>
      <c r="M54" s="234"/>
      <c r="N54" s="234"/>
      <c r="O54" s="230">
        <v>3</v>
      </c>
      <c r="P54" s="234"/>
      <c r="Q54" s="234"/>
      <c r="R54" s="234"/>
      <c r="S54" s="234">
        <v>3</v>
      </c>
      <c r="T54" s="234"/>
      <c r="U54" s="234">
        <v>2</v>
      </c>
      <c r="V54" s="234"/>
      <c r="W54" s="234"/>
      <c r="X54" s="234"/>
      <c r="Y54" s="234"/>
      <c r="Z54" s="234">
        <v>1</v>
      </c>
      <c r="AA54" s="258">
        <v>1</v>
      </c>
      <c r="AB54" s="228">
        <f t="shared" si="1"/>
        <v>1</v>
      </c>
      <c r="AC54" s="234"/>
      <c r="AD54" s="234">
        <f>IF(T54&gt;0,1,0)</f>
        <v>0</v>
      </c>
      <c r="AE54" s="234">
        <f t="shared" si="8"/>
        <v>1</v>
      </c>
      <c r="AF54" s="234"/>
      <c r="AG54" s="234"/>
      <c r="AH54" s="235">
        <f t="shared" si="9"/>
        <v>27</v>
      </c>
      <c r="AI54" s="206" t="s">
        <v>14</v>
      </c>
      <c r="AJ54" s="206" t="s">
        <v>14</v>
      </c>
      <c r="AK54" s="206" t="s">
        <v>14</v>
      </c>
      <c r="AL54" s="206" t="s">
        <v>14</v>
      </c>
      <c r="AM54" s="205" t="s">
        <v>242</v>
      </c>
      <c r="AN54" s="205" t="s">
        <v>242</v>
      </c>
      <c r="AO54" s="205" t="s">
        <v>242</v>
      </c>
      <c r="AP54" s="205" t="s">
        <v>20</v>
      </c>
      <c r="AQ54" s="205" t="s">
        <v>20</v>
      </c>
      <c r="AR54" s="205" t="s">
        <v>20</v>
      </c>
      <c r="AS54" s="205" t="s">
        <v>20</v>
      </c>
      <c r="AT54" s="205" t="s">
        <v>20</v>
      </c>
      <c r="AU54" s="206"/>
      <c r="AV54" s="206" t="s">
        <v>18</v>
      </c>
      <c r="AW54" s="206"/>
      <c r="AX54" s="206"/>
      <c r="AY54" s="206"/>
      <c r="AZ54" s="218" t="s">
        <v>19</v>
      </c>
      <c r="BA54" s="205" t="s">
        <v>31</v>
      </c>
      <c r="BB54" s="205" t="s">
        <v>31</v>
      </c>
      <c r="BD54" s="205" t="s">
        <v>340</v>
      </c>
      <c r="BE54" s="205" t="s">
        <v>340</v>
      </c>
      <c r="BF54" s="205" t="s">
        <v>340</v>
      </c>
      <c r="BG54" s="218"/>
      <c r="BH54" s="205" t="s">
        <v>140</v>
      </c>
      <c r="BI54" s="205" t="s">
        <v>140</v>
      </c>
      <c r="BJ54" s="205" t="s">
        <v>140</v>
      </c>
      <c r="BK54" s="205" t="s">
        <v>140</v>
      </c>
      <c r="BL54" s="205" t="s">
        <v>236</v>
      </c>
      <c r="BM54" s="205" t="s">
        <v>236</v>
      </c>
      <c r="BN54" s="205" t="s">
        <v>236</v>
      </c>
      <c r="BQ54" s="206"/>
      <c r="BR54" s="206"/>
      <c r="BS54" s="206"/>
      <c r="BU54" s="206"/>
      <c r="BV54" s="206"/>
      <c r="BW54" s="206"/>
    </row>
    <row r="55" spans="1:75" ht="25.5" customHeight="1" x14ac:dyDescent="0.3">
      <c r="A55" s="215" t="s">
        <v>385</v>
      </c>
      <c r="B55" s="225">
        <v>2</v>
      </c>
      <c r="C55" s="226" t="s">
        <v>312</v>
      </c>
      <c r="D55" s="233"/>
      <c r="E55" s="234">
        <v>1</v>
      </c>
      <c r="F55" s="234"/>
      <c r="G55" s="234">
        <v>6</v>
      </c>
      <c r="H55" s="234">
        <v>4</v>
      </c>
      <c r="I55" s="234"/>
      <c r="J55" s="234">
        <v>3</v>
      </c>
      <c r="K55" s="234">
        <v>3</v>
      </c>
      <c r="L55" s="234"/>
      <c r="M55" s="234"/>
      <c r="N55" s="234"/>
      <c r="O55" s="234">
        <v>3</v>
      </c>
      <c r="P55" s="234"/>
      <c r="Q55" s="234"/>
      <c r="R55" s="234"/>
      <c r="S55" s="234">
        <v>3</v>
      </c>
      <c r="T55" s="234"/>
      <c r="U55" s="234"/>
      <c r="V55" s="234"/>
      <c r="W55" s="234">
        <v>2</v>
      </c>
      <c r="X55" s="234"/>
      <c r="Y55" s="234"/>
      <c r="Z55" s="234"/>
      <c r="AA55" s="258">
        <v>1</v>
      </c>
      <c r="AB55" s="228">
        <f t="shared" si="1"/>
        <v>0</v>
      </c>
      <c r="AC55" s="234"/>
      <c r="AD55" s="234">
        <f>IF(T55&gt;0,1,0)</f>
        <v>0</v>
      </c>
      <c r="AE55" s="234">
        <f t="shared" si="8"/>
        <v>1</v>
      </c>
      <c r="AF55" s="234"/>
      <c r="AG55" s="234"/>
      <c r="AH55" s="235">
        <f t="shared" si="9"/>
        <v>27</v>
      </c>
      <c r="AI55" s="206" t="s">
        <v>14</v>
      </c>
      <c r="AJ55" s="206" t="s">
        <v>14</v>
      </c>
      <c r="AK55" s="206" t="s">
        <v>14</v>
      </c>
      <c r="AL55" s="206" t="s">
        <v>14</v>
      </c>
      <c r="AM55" s="205" t="s">
        <v>242</v>
      </c>
      <c r="AN55" s="205" t="s">
        <v>242</v>
      </c>
      <c r="AO55" s="205" t="s">
        <v>242</v>
      </c>
      <c r="AP55" s="205" t="s">
        <v>336</v>
      </c>
      <c r="AQ55" s="205" t="s">
        <v>336</v>
      </c>
      <c r="AR55" s="205" t="s">
        <v>336</v>
      </c>
      <c r="AS55" s="205" t="s">
        <v>336</v>
      </c>
      <c r="AT55" s="205" t="s">
        <v>336</v>
      </c>
      <c r="AU55" s="205" t="s">
        <v>336</v>
      </c>
      <c r="AW55" s="206"/>
      <c r="AX55" s="206"/>
      <c r="AY55" s="206"/>
      <c r="AZ55" s="206" t="s">
        <v>18</v>
      </c>
      <c r="BD55" s="205" t="s">
        <v>340</v>
      </c>
      <c r="BE55" s="205" t="s">
        <v>340</v>
      </c>
      <c r="BF55" s="205" t="s">
        <v>340</v>
      </c>
      <c r="BG55" s="205" t="s">
        <v>338</v>
      </c>
      <c r="BH55" s="205" t="s">
        <v>236</v>
      </c>
      <c r="BI55" s="205" t="s">
        <v>236</v>
      </c>
      <c r="BJ55" s="205" t="s">
        <v>236</v>
      </c>
      <c r="BK55" s="205" t="s">
        <v>338</v>
      </c>
      <c r="BL55" s="205" t="s">
        <v>140</v>
      </c>
      <c r="BM55" s="205" t="s">
        <v>140</v>
      </c>
      <c r="BN55" s="205" t="s">
        <v>140</v>
      </c>
      <c r="BO55" s="205" t="s">
        <v>140</v>
      </c>
      <c r="BQ55" s="206"/>
      <c r="BR55" s="206"/>
      <c r="BS55" s="206"/>
      <c r="BU55" s="206"/>
      <c r="BV55" s="206"/>
      <c r="BW55" s="206"/>
    </row>
    <row r="56" spans="1:75" ht="25.5" hidden="1" customHeight="1" x14ac:dyDescent="0.3">
      <c r="A56" s="215" t="s">
        <v>385</v>
      </c>
      <c r="B56" s="225">
        <v>3</v>
      </c>
      <c r="C56" s="226" t="s">
        <v>313</v>
      </c>
      <c r="D56" s="233"/>
      <c r="E56" s="220">
        <v>1</v>
      </c>
      <c r="F56" s="220"/>
      <c r="G56" s="220">
        <v>6</v>
      </c>
      <c r="H56" s="220"/>
      <c r="I56" s="220">
        <v>6</v>
      </c>
      <c r="J56" s="220">
        <v>3</v>
      </c>
      <c r="K56" s="220">
        <v>3</v>
      </c>
      <c r="L56" s="220"/>
      <c r="M56" s="220"/>
      <c r="N56" s="220"/>
      <c r="O56" s="220">
        <v>3</v>
      </c>
      <c r="P56" s="220"/>
      <c r="Q56" s="220">
        <v>3</v>
      </c>
      <c r="R56" s="220">
        <v>3</v>
      </c>
      <c r="S56" s="220"/>
      <c r="T56" s="234"/>
      <c r="U56" s="220">
        <v>2</v>
      </c>
      <c r="V56" s="223"/>
      <c r="W56" s="220"/>
      <c r="X56" s="220">
        <v>1</v>
      </c>
      <c r="Y56" s="220"/>
      <c r="Z56" s="220"/>
      <c r="AA56" s="228">
        <f>IF(I56&gt;0,1,0)</f>
        <v>1</v>
      </c>
      <c r="AB56" s="228">
        <f t="shared" si="1"/>
        <v>0</v>
      </c>
      <c r="AC56" s="220"/>
      <c r="AD56" s="234">
        <f>IF(T56&gt;0,1,0)</f>
        <v>0</v>
      </c>
      <c r="AE56" s="234">
        <f t="shared" si="8"/>
        <v>1</v>
      </c>
      <c r="AF56" s="220"/>
      <c r="AG56" s="220"/>
      <c r="AH56" s="235">
        <f t="shared" si="9"/>
        <v>33</v>
      </c>
      <c r="AI56" s="206" t="s">
        <v>25</v>
      </c>
      <c r="AJ56" s="206" t="s">
        <v>25</v>
      </c>
      <c r="AK56" s="206" t="s">
        <v>25</v>
      </c>
      <c r="AL56" s="206" t="s">
        <v>25</v>
      </c>
      <c r="AM56" s="206" t="s">
        <v>25</v>
      </c>
      <c r="AN56" s="206" t="s">
        <v>25</v>
      </c>
      <c r="AO56" s="206" t="s">
        <v>25</v>
      </c>
      <c r="AP56" s="206" t="s">
        <v>336</v>
      </c>
      <c r="AQ56" s="206" t="s">
        <v>336</v>
      </c>
      <c r="AR56" s="206" t="s">
        <v>336</v>
      </c>
      <c r="AS56" s="206" t="s">
        <v>336</v>
      </c>
      <c r="AT56" s="206" t="s">
        <v>336</v>
      </c>
      <c r="AU56" s="205" t="s">
        <v>336</v>
      </c>
      <c r="AV56" s="206" t="s">
        <v>18</v>
      </c>
      <c r="AW56" s="206" t="s">
        <v>337</v>
      </c>
      <c r="AX56" s="206" t="s">
        <v>337</v>
      </c>
      <c r="AY56" s="206" t="s">
        <v>337</v>
      </c>
      <c r="AZ56" s="206" t="s">
        <v>337</v>
      </c>
      <c r="BA56" s="206" t="s">
        <v>237</v>
      </c>
      <c r="BB56" s="206" t="s">
        <v>237</v>
      </c>
      <c r="BC56" s="206" t="s">
        <v>237</v>
      </c>
      <c r="BD56" s="205" t="s">
        <v>340</v>
      </c>
      <c r="BE56" s="205" t="s">
        <v>340</v>
      </c>
      <c r="BF56" s="205" t="s">
        <v>340</v>
      </c>
      <c r="BG56" s="218" t="s">
        <v>232</v>
      </c>
      <c r="BH56" s="205" t="s">
        <v>236</v>
      </c>
      <c r="BI56" s="205" t="s">
        <v>236</v>
      </c>
      <c r="BJ56" s="205" t="s">
        <v>236</v>
      </c>
      <c r="BK56" s="205" t="s">
        <v>232</v>
      </c>
      <c r="BL56" s="205" t="s">
        <v>140</v>
      </c>
      <c r="BM56" s="205" t="s">
        <v>140</v>
      </c>
      <c r="BN56" s="205" t="s">
        <v>140</v>
      </c>
      <c r="BO56" s="205" t="s">
        <v>140</v>
      </c>
      <c r="BQ56" s="206"/>
      <c r="BR56" s="206"/>
      <c r="BS56" s="206"/>
      <c r="BU56" s="206"/>
      <c r="BV56" s="206"/>
      <c r="BW56" s="206"/>
    </row>
    <row r="57" spans="1:75" ht="25.5" customHeight="1" x14ac:dyDescent="0.3">
      <c r="A57" s="215" t="s">
        <v>385</v>
      </c>
      <c r="B57" s="225">
        <v>4</v>
      </c>
      <c r="C57" s="226" t="s">
        <v>314</v>
      </c>
      <c r="D57" s="233"/>
      <c r="E57" s="220">
        <v>1</v>
      </c>
      <c r="F57" s="220">
        <v>4</v>
      </c>
      <c r="G57" s="220"/>
      <c r="H57" s="220">
        <v>4</v>
      </c>
      <c r="I57" s="220"/>
      <c r="J57" s="220">
        <v>3</v>
      </c>
      <c r="K57" s="220">
        <v>3</v>
      </c>
      <c r="L57" s="220"/>
      <c r="M57" s="220"/>
      <c r="N57" s="220">
        <v>3</v>
      </c>
      <c r="O57" s="220"/>
      <c r="P57" s="220"/>
      <c r="Q57" s="220"/>
      <c r="R57" s="220"/>
      <c r="S57" s="220">
        <v>3</v>
      </c>
      <c r="T57" s="220"/>
      <c r="U57" s="220"/>
      <c r="V57" s="220">
        <v>2</v>
      </c>
      <c r="W57" s="220"/>
      <c r="X57" s="220"/>
      <c r="Y57" s="220"/>
      <c r="Z57" s="220">
        <v>1</v>
      </c>
      <c r="AA57" s="258">
        <v>1</v>
      </c>
      <c r="AB57" s="228">
        <f t="shared" si="1"/>
        <v>1</v>
      </c>
      <c r="AC57" s="220"/>
      <c r="AD57" s="234">
        <f>IF(T57&gt;0,1,0)</f>
        <v>0</v>
      </c>
      <c r="AE57" s="234">
        <f t="shared" si="8"/>
        <v>1</v>
      </c>
      <c r="AF57" s="220"/>
      <c r="AG57" s="220"/>
      <c r="AH57" s="235">
        <f t="shared" si="9"/>
        <v>27</v>
      </c>
      <c r="AI57" s="206" t="s">
        <v>14</v>
      </c>
      <c r="AJ57" s="206" t="s">
        <v>14</v>
      </c>
      <c r="AK57" s="206" t="s">
        <v>14</v>
      </c>
      <c r="AL57" s="206" t="s">
        <v>14</v>
      </c>
      <c r="AM57" s="205" t="s">
        <v>242</v>
      </c>
      <c r="AN57" s="205" t="s">
        <v>242</v>
      </c>
      <c r="AO57" s="205" t="s">
        <v>242</v>
      </c>
      <c r="AP57" s="205" t="s">
        <v>20</v>
      </c>
      <c r="AQ57" s="205" t="s">
        <v>20</v>
      </c>
      <c r="AR57" s="205" t="s">
        <v>20</v>
      </c>
      <c r="AS57" s="205" t="s">
        <v>20</v>
      </c>
      <c r="AT57" s="205" t="s">
        <v>20</v>
      </c>
      <c r="AU57" s="206"/>
      <c r="AW57" s="206"/>
      <c r="AX57" s="206"/>
      <c r="AY57" s="206"/>
      <c r="AZ57" s="206" t="s">
        <v>18</v>
      </c>
      <c r="BD57" s="205" t="s">
        <v>340</v>
      </c>
      <c r="BE57" s="205" t="s">
        <v>340</v>
      </c>
      <c r="BF57" s="205" t="s">
        <v>340</v>
      </c>
      <c r="BG57" s="218" t="s">
        <v>19</v>
      </c>
      <c r="BH57" s="205" t="s">
        <v>140</v>
      </c>
      <c r="BI57" s="205" t="s">
        <v>140</v>
      </c>
      <c r="BJ57" s="205" t="s">
        <v>140</v>
      </c>
      <c r="BK57" s="205" t="s">
        <v>140</v>
      </c>
      <c r="BL57" s="205" t="s">
        <v>230</v>
      </c>
      <c r="BM57" s="205" t="s">
        <v>230</v>
      </c>
      <c r="BN57" s="205" t="s">
        <v>230</v>
      </c>
      <c r="BO57" s="205" t="s">
        <v>232</v>
      </c>
      <c r="BP57" s="205" t="s">
        <v>232</v>
      </c>
      <c r="BQ57" s="206"/>
      <c r="BR57" s="206"/>
      <c r="BS57" s="206"/>
      <c r="BU57" s="206"/>
      <c r="BV57" s="206"/>
      <c r="BW57" s="206"/>
    </row>
    <row r="58" spans="1:75" ht="25.5" hidden="1" customHeight="1" x14ac:dyDescent="0.3">
      <c r="A58" s="215" t="s">
        <v>385</v>
      </c>
      <c r="B58" s="225">
        <v>5</v>
      </c>
      <c r="C58" s="226" t="s">
        <v>315</v>
      </c>
      <c r="D58" s="233"/>
      <c r="E58" s="234">
        <v>1</v>
      </c>
      <c r="F58" s="234"/>
      <c r="G58" s="234">
        <v>6</v>
      </c>
      <c r="H58" s="234"/>
      <c r="I58" s="234">
        <v>6</v>
      </c>
      <c r="J58" s="234">
        <v>3</v>
      </c>
      <c r="K58" s="234">
        <v>3</v>
      </c>
      <c r="L58" s="234"/>
      <c r="M58" s="234"/>
      <c r="N58" s="234"/>
      <c r="O58" s="234"/>
      <c r="P58" s="234">
        <v>3</v>
      </c>
      <c r="Q58" s="234">
        <v>3</v>
      </c>
      <c r="R58" s="234"/>
      <c r="S58" s="234"/>
      <c r="T58" s="234"/>
      <c r="U58" s="234"/>
      <c r="V58" s="234">
        <v>2</v>
      </c>
      <c r="W58" s="234"/>
      <c r="X58" s="234">
        <v>1</v>
      </c>
      <c r="Y58" s="234"/>
      <c r="Z58" s="234"/>
      <c r="AA58" s="228">
        <f>IF(I58&gt;0,1,0)</f>
        <v>1</v>
      </c>
      <c r="AB58" s="228">
        <f t="shared" si="1"/>
        <v>0</v>
      </c>
      <c r="AC58" s="234"/>
      <c r="AD58" s="234"/>
      <c r="AE58" s="234">
        <f t="shared" si="8"/>
        <v>1</v>
      </c>
      <c r="AF58" s="234"/>
      <c r="AG58" s="234"/>
      <c r="AH58" s="235">
        <f t="shared" si="9"/>
        <v>30</v>
      </c>
      <c r="AI58" s="206" t="s">
        <v>25</v>
      </c>
      <c r="AJ58" s="206" t="s">
        <v>25</v>
      </c>
      <c r="AK58" s="206" t="s">
        <v>25</v>
      </c>
      <c r="AL58" s="206" t="s">
        <v>25</v>
      </c>
      <c r="AM58" s="206" t="s">
        <v>25</v>
      </c>
      <c r="AN58" s="206" t="s">
        <v>25</v>
      </c>
      <c r="AO58" s="206" t="s">
        <v>25</v>
      </c>
      <c r="AP58" s="206" t="s">
        <v>336</v>
      </c>
      <c r="AQ58" s="206" t="s">
        <v>336</v>
      </c>
      <c r="AR58" s="206" t="s">
        <v>336</v>
      </c>
      <c r="AS58" s="206" t="s">
        <v>336</v>
      </c>
      <c r="AT58" s="206" t="s">
        <v>336</v>
      </c>
      <c r="AU58" s="205" t="s">
        <v>336</v>
      </c>
      <c r="AV58" s="206" t="s">
        <v>18</v>
      </c>
      <c r="AW58" s="206" t="s">
        <v>337</v>
      </c>
      <c r="AX58" s="206" t="s">
        <v>337</v>
      </c>
      <c r="AY58" s="206" t="s">
        <v>337</v>
      </c>
      <c r="AZ58" s="206" t="s">
        <v>337</v>
      </c>
      <c r="BA58" s="206"/>
      <c r="BB58" s="206"/>
      <c r="BD58" s="205" t="s">
        <v>340</v>
      </c>
      <c r="BE58" s="205" t="s">
        <v>340</v>
      </c>
      <c r="BF58" s="205" t="s">
        <v>340</v>
      </c>
      <c r="BG58" s="218" t="s">
        <v>232</v>
      </c>
      <c r="BH58" s="205" t="s">
        <v>22</v>
      </c>
      <c r="BI58" s="205" t="s">
        <v>22</v>
      </c>
      <c r="BJ58" s="205" t="s">
        <v>22</v>
      </c>
      <c r="BK58" s="205" t="s">
        <v>232</v>
      </c>
      <c r="BL58" s="205" t="s">
        <v>140</v>
      </c>
      <c r="BM58" s="205" t="s">
        <v>140</v>
      </c>
      <c r="BN58" s="205" t="s">
        <v>140</v>
      </c>
      <c r="BO58" s="205" t="s">
        <v>140</v>
      </c>
      <c r="BQ58" s="206"/>
      <c r="BR58" s="206"/>
      <c r="BS58" s="206"/>
      <c r="BU58" s="206"/>
      <c r="BV58" s="206"/>
      <c r="BW58" s="206"/>
    </row>
    <row r="59" spans="1:75" ht="25.5" customHeight="1" x14ac:dyDescent="0.3">
      <c r="A59" s="215" t="s">
        <v>385</v>
      </c>
      <c r="B59" s="225">
        <v>6</v>
      </c>
      <c r="C59" s="226" t="s">
        <v>316</v>
      </c>
      <c r="D59" s="233"/>
      <c r="E59" s="220">
        <v>1</v>
      </c>
      <c r="F59" s="220"/>
      <c r="G59" s="220">
        <v>6</v>
      </c>
      <c r="H59" s="220">
        <v>4</v>
      </c>
      <c r="I59" s="220"/>
      <c r="J59" s="220">
        <v>3</v>
      </c>
      <c r="K59" s="220">
        <v>3</v>
      </c>
      <c r="L59" s="220"/>
      <c r="M59" s="220"/>
      <c r="N59" s="220"/>
      <c r="O59" s="220">
        <v>3</v>
      </c>
      <c r="P59" s="220"/>
      <c r="Q59" s="220"/>
      <c r="R59" s="220"/>
      <c r="S59" s="220">
        <v>3</v>
      </c>
      <c r="T59" s="234"/>
      <c r="U59" s="220"/>
      <c r="V59" s="220">
        <v>2</v>
      </c>
      <c r="W59" s="220"/>
      <c r="X59" s="220"/>
      <c r="Y59" s="220"/>
      <c r="Z59" s="220">
        <v>1</v>
      </c>
      <c r="AA59" s="258">
        <v>1</v>
      </c>
      <c r="AB59" s="228">
        <f t="shared" si="1"/>
        <v>0</v>
      </c>
      <c r="AC59" s="220"/>
      <c r="AD59" s="234">
        <f t="shared" ref="AD59:AD78" si="11">IF(T59&gt;0,1,0)</f>
        <v>0</v>
      </c>
      <c r="AE59" s="234">
        <f t="shared" si="8"/>
        <v>1</v>
      </c>
      <c r="AF59" s="220"/>
      <c r="AG59" s="220"/>
      <c r="AH59" s="235">
        <f t="shared" si="9"/>
        <v>28</v>
      </c>
      <c r="AI59" s="206" t="s">
        <v>14</v>
      </c>
      <c r="AJ59" s="206" t="s">
        <v>14</v>
      </c>
      <c r="AK59" s="206" t="s">
        <v>14</v>
      </c>
      <c r="AL59" s="206" t="s">
        <v>14</v>
      </c>
      <c r="AM59" s="205" t="s">
        <v>242</v>
      </c>
      <c r="AN59" s="205" t="s">
        <v>242</v>
      </c>
      <c r="AO59" s="205" t="s">
        <v>242</v>
      </c>
      <c r="AP59" s="205" t="s">
        <v>336</v>
      </c>
      <c r="AQ59" s="205" t="s">
        <v>336</v>
      </c>
      <c r="AR59" s="205" t="s">
        <v>336</v>
      </c>
      <c r="AS59" s="205" t="s">
        <v>336</v>
      </c>
      <c r="AT59" s="205" t="s">
        <v>336</v>
      </c>
      <c r="AU59" s="205" t="s">
        <v>336</v>
      </c>
      <c r="AW59" s="206"/>
      <c r="AX59" s="206"/>
      <c r="AY59" s="206"/>
      <c r="AZ59" s="206" t="s">
        <v>18</v>
      </c>
      <c r="BD59" s="205" t="s">
        <v>340</v>
      </c>
      <c r="BE59" s="205" t="s">
        <v>340</v>
      </c>
      <c r="BF59" s="205" t="s">
        <v>340</v>
      </c>
      <c r="BG59" s="218" t="s">
        <v>19</v>
      </c>
      <c r="BH59" s="205" t="s">
        <v>140</v>
      </c>
      <c r="BI59" s="205" t="s">
        <v>140</v>
      </c>
      <c r="BJ59" s="205" t="s">
        <v>140</v>
      </c>
      <c r="BK59" s="205" t="s">
        <v>140</v>
      </c>
      <c r="BL59" s="205" t="s">
        <v>236</v>
      </c>
      <c r="BM59" s="205" t="s">
        <v>236</v>
      </c>
      <c r="BN59" s="205" t="s">
        <v>236</v>
      </c>
      <c r="BO59" s="205" t="s">
        <v>232</v>
      </c>
      <c r="BP59" s="205" t="s">
        <v>232</v>
      </c>
      <c r="BQ59" s="206"/>
      <c r="BR59" s="206"/>
      <c r="BS59" s="206"/>
      <c r="BU59" s="206"/>
      <c r="BV59" s="206"/>
      <c r="BW59" s="206"/>
    </row>
    <row r="60" spans="1:75" ht="25.5" customHeight="1" x14ac:dyDescent="0.3">
      <c r="A60" s="215" t="s">
        <v>385</v>
      </c>
      <c r="B60" s="225">
        <v>7</v>
      </c>
      <c r="C60" s="226" t="s">
        <v>317</v>
      </c>
      <c r="D60" s="233"/>
      <c r="E60" s="234">
        <v>1</v>
      </c>
      <c r="F60" s="234">
        <v>4</v>
      </c>
      <c r="G60" s="234"/>
      <c r="H60" s="220">
        <v>4</v>
      </c>
      <c r="I60" s="220"/>
      <c r="J60" s="220">
        <v>3</v>
      </c>
      <c r="K60" s="220">
        <v>3</v>
      </c>
      <c r="L60" s="220"/>
      <c r="M60" s="220"/>
      <c r="N60" s="220"/>
      <c r="O60" s="220"/>
      <c r="P60" s="220">
        <v>3</v>
      </c>
      <c r="Q60" s="220"/>
      <c r="R60" s="220"/>
      <c r="S60" s="220">
        <v>3</v>
      </c>
      <c r="T60" s="234"/>
      <c r="U60" s="220">
        <v>2</v>
      </c>
      <c r="V60" s="234"/>
      <c r="W60" s="220"/>
      <c r="X60" s="220"/>
      <c r="Y60" s="220"/>
      <c r="Z60" s="220">
        <v>1</v>
      </c>
      <c r="AA60" s="258">
        <v>1</v>
      </c>
      <c r="AB60" s="228">
        <f t="shared" si="1"/>
        <v>1</v>
      </c>
      <c r="AC60" s="220"/>
      <c r="AD60" s="234">
        <f t="shared" si="11"/>
        <v>0</v>
      </c>
      <c r="AE60" s="234">
        <f t="shared" si="8"/>
        <v>1</v>
      </c>
      <c r="AF60" s="220"/>
      <c r="AG60" s="220"/>
      <c r="AH60" s="235">
        <f t="shared" si="9"/>
        <v>27</v>
      </c>
      <c r="AI60" s="206" t="s">
        <v>14</v>
      </c>
      <c r="AJ60" s="206" t="s">
        <v>14</v>
      </c>
      <c r="AK60" s="206" t="s">
        <v>14</v>
      </c>
      <c r="AL60" s="206" t="s">
        <v>14</v>
      </c>
      <c r="AM60" s="205" t="s">
        <v>242</v>
      </c>
      <c r="AN60" s="205" t="s">
        <v>242</v>
      </c>
      <c r="AO60" s="205" t="s">
        <v>242</v>
      </c>
      <c r="AP60" s="205" t="s">
        <v>20</v>
      </c>
      <c r="AQ60" s="205" t="s">
        <v>20</v>
      </c>
      <c r="AR60" s="205" t="s">
        <v>20</v>
      </c>
      <c r="AS60" s="205" t="s">
        <v>20</v>
      </c>
      <c r="AT60" s="205" t="s">
        <v>20</v>
      </c>
      <c r="AU60" s="206"/>
      <c r="AV60" s="206" t="s">
        <v>18</v>
      </c>
      <c r="AW60" s="206"/>
      <c r="AX60" s="206"/>
      <c r="AY60" s="206"/>
      <c r="AZ60" s="218" t="s">
        <v>19</v>
      </c>
      <c r="BA60" s="205" t="s">
        <v>31</v>
      </c>
      <c r="BB60" s="205" t="s">
        <v>31</v>
      </c>
      <c r="BD60" s="205" t="s">
        <v>340</v>
      </c>
      <c r="BE60" s="205" t="s">
        <v>340</v>
      </c>
      <c r="BF60" s="205" t="s">
        <v>340</v>
      </c>
      <c r="BG60" s="218"/>
      <c r="BH60" s="205" t="s">
        <v>22</v>
      </c>
      <c r="BI60" s="205" t="s">
        <v>22</v>
      </c>
      <c r="BJ60" s="205" t="s">
        <v>22</v>
      </c>
      <c r="BL60" s="205" t="s">
        <v>140</v>
      </c>
      <c r="BM60" s="205" t="s">
        <v>140</v>
      </c>
      <c r="BN60" s="205" t="s">
        <v>140</v>
      </c>
      <c r="BO60" s="205" t="s">
        <v>140</v>
      </c>
      <c r="BQ60" s="206"/>
      <c r="BR60" s="206"/>
      <c r="BS60" s="206"/>
      <c r="BU60" s="206"/>
      <c r="BV60" s="206"/>
      <c r="BW60" s="206"/>
    </row>
    <row r="61" spans="1:75" ht="25.5" customHeight="1" x14ac:dyDescent="0.3">
      <c r="A61" s="215" t="s">
        <v>385</v>
      </c>
      <c r="B61" s="225">
        <v>8</v>
      </c>
      <c r="C61" s="226" t="s">
        <v>318</v>
      </c>
      <c r="D61" s="233"/>
      <c r="E61" s="220">
        <v>1</v>
      </c>
      <c r="F61" s="220">
        <v>4</v>
      </c>
      <c r="G61" s="220"/>
      <c r="H61" s="220">
        <v>4</v>
      </c>
      <c r="I61" s="220"/>
      <c r="J61" s="220">
        <v>3</v>
      </c>
      <c r="K61" s="220">
        <v>3</v>
      </c>
      <c r="L61" s="220"/>
      <c r="M61" s="220"/>
      <c r="N61" s="220">
        <v>3</v>
      </c>
      <c r="O61" s="220"/>
      <c r="P61" s="234"/>
      <c r="Q61" s="220"/>
      <c r="R61" s="220"/>
      <c r="S61" s="220">
        <v>3</v>
      </c>
      <c r="T61" s="234"/>
      <c r="U61" s="220">
        <v>2</v>
      </c>
      <c r="V61" s="220"/>
      <c r="W61" s="220"/>
      <c r="X61" s="220">
        <v>1</v>
      </c>
      <c r="Y61" s="220"/>
      <c r="Z61" s="220"/>
      <c r="AA61" s="258">
        <v>1</v>
      </c>
      <c r="AB61" s="228">
        <f t="shared" si="1"/>
        <v>1</v>
      </c>
      <c r="AC61" s="220"/>
      <c r="AD61" s="234">
        <f t="shared" si="11"/>
        <v>0</v>
      </c>
      <c r="AE61" s="234">
        <f t="shared" si="8"/>
        <v>1</v>
      </c>
      <c r="AF61" s="220"/>
      <c r="AG61" s="220"/>
      <c r="AH61" s="235">
        <f t="shared" si="9"/>
        <v>27</v>
      </c>
      <c r="AI61" s="206" t="s">
        <v>14</v>
      </c>
      <c r="AJ61" s="206" t="s">
        <v>14</v>
      </c>
      <c r="AK61" s="206" t="s">
        <v>14</v>
      </c>
      <c r="AL61" s="206" t="s">
        <v>14</v>
      </c>
      <c r="AM61" s="205" t="s">
        <v>242</v>
      </c>
      <c r="AN61" s="205" t="s">
        <v>242</v>
      </c>
      <c r="AO61" s="205" t="s">
        <v>242</v>
      </c>
      <c r="AP61" s="205" t="s">
        <v>20</v>
      </c>
      <c r="AQ61" s="205" t="s">
        <v>20</v>
      </c>
      <c r="AR61" s="205" t="s">
        <v>20</v>
      </c>
      <c r="AS61" s="205" t="s">
        <v>20</v>
      </c>
      <c r="AT61" s="205" t="s">
        <v>20</v>
      </c>
      <c r="AU61" s="206"/>
      <c r="AV61" s="206" t="s">
        <v>18</v>
      </c>
      <c r="AW61" s="206"/>
      <c r="AX61" s="206"/>
      <c r="AY61" s="206"/>
      <c r="BA61" s="205" t="s">
        <v>31</v>
      </c>
      <c r="BB61" s="205" t="s">
        <v>31</v>
      </c>
      <c r="BD61" s="205" t="s">
        <v>340</v>
      </c>
      <c r="BE61" s="205" t="s">
        <v>340</v>
      </c>
      <c r="BF61" s="205" t="s">
        <v>340</v>
      </c>
      <c r="BG61" s="205"/>
      <c r="BH61" s="205" t="s">
        <v>140</v>
      </c>
      <c r="BI61" s="205" t="s">
        <v>140</v>
      </c>
      <c r="BJ61" s="205" t="s">
        <v>140</v>
      </c>
      <c r="BK61" s="205" t="s">
        <v>140</v>
      </c>
      <c r="BL61" s="205" t="s">
        <v>230</v>
      </c>
      <c r="BM61" s="205" t="s">
        <v>230</v>
      </c>
      <c r="BN61" s="205" t="s">
        <v>230</v>
      </c>
      <c r="BQ61" s="206"/>
      <c r="BR61" s="206"/>
      <c r="BS61" s="206"/>
      <c r="BU61" s="206"/>
      <c r="BV61" s="206"/>
      <c r="BW61" s="206"/>
    </row>
    <row r="62" spans="1:75" ht="25.5" customHeight="1" x14ac:dyDescent="0.3">
      <c r="A62" s="215" t="s">
        <v>385</v>
      </c>
      <c r="B62" s="225">
        <v>9</v>
      </c>
      <c r="C62" s="226" t="s">
        <v>319</v>
      </c>
      <c r="D62" s="233"/>
      <c r="E62" s="234">
        <v>1</v>
      </c>
      <c r="F62" s="234">
        <v>4</v>
      </c>
      <c r="G62" s="234"/>
      <c r="H62" s="234">
        <v>4</v>
      </c>
      <c r="I62" s="220"/>
      <c r="J62" s="220">
        <v>3</v>
      </c>
      <c r="K62" s="234">
        <v>3</v>
      </c>
      <c r="L62" s="234"/>
      <c r="M62" s="220"/>
      <c r="N62" s="220"/>
      <c r="O62" s="220">
        <v>3</v>
      </c>
      <c r="P62" s="220"/>
      <c r="Q62" s="220"/>
      <c r="R62" s="220"/>
      <c r="S62" s="220">
        <v>3</v>
      </c>
      <c r="T62" s="234"/>
      <c r="U62" s="220">
        <v>2</v>
      </c>
      <c r="V62" s="234"/>
      <c r="W62" s="220"/>
      <c r="X62" s="220"/>
      <c r="Y62" s="220"/>
      <c r="Z62" s="220">
        <v>1</v>
      </c>
      <c r="AA62" s="258">
        <v>1</v>
      </c>
      <c r="AB62" s="228">
        <f t="shared" si="1"/>
        <v>1</v>
      </c>
      <c r="AC62" s="220"/>
      <c r="AD62" s="234">
        <f t="shared" si="11"/>
        <v>0</v>
      </c>
      <c r="AE62" s="234">
        <f t="shared" si="8"/>
        <v>1</v>
      </c>
      <c r="AF62" s="220"/>
      <c r="AG62" s="220"/>
      <c r="AH62" s="235">
        <f t="shared" si="9"/>
        <v>27</v>
      </c>
      <c r="AI62" s="206" t="s">
        <v>14</v>
      </c>
      <c r="AJ62" s="206" t="s">
        <v>14</v>
      </c>
      <c r="AK62" s="206" t="s">
        <v>14</v>
      </c>
      <c r="AL62" s="206" t="s">
        <v>14</v>
      </c>
      <c r="AM62" s="205" t="s">
        <v>242</v>
      </c>
      <c r="AN62" s="205" t="s">
        <v>242</v>
      </c>
      <c r="AO62" s="205" t="s">
        <v>242</v>
      </c>
      <c r="AP62" s="205" t="s">
        <v>20</v>
      </c>
      <c r="AQ62" s="205" t="s">
        <v>20</v>
      </c>
      <c r="AR62" s="205" t="s">
        <v>20</v>
      </c>
      <c r="AS62" s="205" t="s">
        <v>20</v>
      </c>
      <c r="AT62" s="205" t="s">
        <v>20</v>
      </c>
      <c r="AU62" s="206"/>
      <c r="AV62" s="206" t="s">
        <v>18</v>
      </c>
      <c r="AW62" s="206"/>
      <c r="AX62" s="206"/>
      <c r="AY62" s="206"/>
      <c r="AZ62" s="218" t="s">
        <v>19</v>
      </c>
      <c r="BA62" s="205" t="s">
        <v>31</v>
      </c>
      <c r="BB62" s="205" t="s">
        <v>31</v>
      </c>
      <c r="BD62" s="206" t="s">
        <v>339</v>
      </c>
      <c r="BE62" s="206" t="s">
        <v>339</v>
      </c>
      <c r="BF62" s="206" t="s">
        <v>339</v>
      </c>
      <c r="BG62" s="218"/>
      <c r="BH62" s="205" t="s">
        <v>236</v>
      </c>
      <c r="BI62" s="205" t="s">
        <v>236</v>
      </c>
      <c r="BJ62" s="205" t="s">
        <v>236</v>
      </c>
      <c r="BL62" s="205" t="s">
        <v>140</v>
      </c>
      <c r="BM62" s="205" t="s">
        <v>140</v>
      </c>
      <c r="BN62" s="205" t="s">
        <v>140</v>
      </c>
      <c r="BO62" s="205" t="s">
        <v>140</v>
      </c>
      <c r="BQ62" s="206"/>
      <c r="BR62" s="206"/>
      <c r="BS62" s="206"/>
      <c r="BU62" s="206"/>
      <c r="BV62" s="206"/>
      <c r="BW62" s="206"/>
    </row>
    <row r="63" spans="1:75" ht="25.5" hidden="1" customHeight="1" x14ac:dyDescent="0.3">
      <c r="A63" s="215" t="s">
        <v>385</v>
      </c>
      <c r="B63" s="225">
        <v>10</v>
      </c>
      <c r="C63" s="226" t="s">
        <v>320</v>
      </c>
      <c r="D63" s="233"/>
      <c r="E63" s="220">
        <v>1</v>
      </c>
      <c r="F63" s="220"/>
      <c r="G63" s="220">
        <v>6</v>
      </c>
      <c r="H63" s="220"/>
      <c r="I63" s="220">
        <v>6</v>
      </c>
      <c r="J63" s="220">
        <v>3</v>
      </c>
      <c r="K63" s="220">
        <v>3</v>
      </c>
      <c r="L63" s="220"/>
      <c r="M63" s="220"/>
      <c r="N63" s="220"/>
      <c r="O63" s="220">
        <v>3</v>
      </c>
      <c r="P63" s="234"/>
      <c r="Q63" s="220"/>
      <c r="R63" s="220">
        <v>3</v>
      </c>
      <c r="S63" s="220">
        <v>3</v>
      </c>
      <c r="T63" s="234"/>
      <c r="U63" s="220"/>
      <c r="V63" s="220"/>
      <c r="W63" s="220">
        <v>2</v>
      </c>
      <c r="X63" s="220"/>
      <c r="Y63" s="220"/>
      <c r="Z63" s="220">
        <v>1</v>
      </c>
      <c r="AA63" s="228">
        <f>IF(I63&gt;0,1,0)</f>
        <v>1</v>
      </c>
      <c r="AB63" s="228">
        <f t="shared" si="1"/>
        <v>0</v>
      </c>
      <c r="AC63" s="220"/>
      <c r="AD63" s="234">
        <f t="shared" si="11"/>
        <v>0</v>
      </c>
      <c r="AE63" s="234">
        <f t="shared" si="8"/>
        <v>1</v>
      </c>
      <c r="AF63" s="220"/>
      <c r="AG63" s="220"/>
      <c r="AH63" s="235">
        <f t="shared" si="9"/>
        <v>33</v>
      </c>
      <c r="AI63" s="206" t="s">
        <v>25</v>
      </c>
      <c r="AJ63" s="206" t="s">
        <v>25</v>
      </c>
      <c r="AK63" s="206" t="s">
        <v>25</v>
      </c>
      <c r="AL63" s="206" t="s">
        <v>25</v>
      </c>
      <c r="AM63" s="206" t="s">
        <v>25</v>
      </c>
      <c r="AN63" s="206" t="s">
        <v>25</v>
      </c>
      <c r="AO63" s="206" t="s">
        <v>25</v>
      </c>
      <c r="AP63" s="206" t="s">
        <v>336</v>
      </c>
      <c r="AQ63" s="206" t="s">
        <v>336</v>
      </c>
      <c r="AR63" s="206" t="s">
        <v>336</v>
      </c>
      <c r="AS63" s="206" t="s">
        <v>336</v>
      </c>
      <c r="AT63" s="206" t="s">
        <v>336</v>
      </c>
      <c r="AU63" s="205" t="s">
        <v>336</v>
      </c>
      <c r="AV63" s="206" t="s">
        <v>18</v>
      </c>
      <c r="AW63" s="206" t="s">
        <v>242</v>
      </c>
      <c r="AX63" s="206" t="s">
        <v>242</v>
      </c>
      <c r="AY63" s="206" t="s">
        <v>242</v>
      </c>
      <c r="AZ63" s="206" t="s">
        <v>19</v>
      </c>
      <c r="BA63" s="206" t="s">
        <v>237</v>
      </c>
      <c r="BB63" s="206" t="s">
        <v>237</v>
      </c>
      <c r="BC63" s="206" t="s">
        <v>237</v>
      </c>
      <c r="BD63" s="206" t="s">
        <v>339</v>
      </c>
      <c r="BE63" s="206" t="s">
        <v>339</v>
      </c>
      <c r="BF63" s="206" t="s">
        <v>339</v>
      </c>
      <c r="BG63" s="205" t="s">
        <v>338</v>
      </c>
      <c r="BH63" s="205" t="s">
        <v>236</v>
      </c>
      <c r="BI63" s="205" t="s">
        <v>236</v>
      </c>
      <c r="BJ63" s="205" t="s">
        <v>236</v>
      </c>
      <c r="BK63" s="205" t="s">
        <v>338</v>
      </c>
      <c r="BL63" s="205" t="s">
        <v>140</v>
      </c>
      <c r="BM63" s="205" t="s">
        <v>140</v>
      </c>
      <c r="BN63" s="205" t="s">
        <v>140</v>
      </c>
      <c r="BO63" s="205" t="s">
        <v>140</v>
      </c>
      <c r="BQ63" s="206"/>
      <c r="BR63" s="206"/>
      <c r="BS63" s="206"/>
      <c r="BU63" s="206"/>
      <c r="BV63" s="206"/>
      <c r="BW63" s="206"/>
    </row>
    <row r="64" spans="1:75" ht="25.5" customHeight="1" x14ac:dyDescent="0.3">
      <c r="A64" s="215" t="s">
        <v>385</v>
      </c>
      <c r="B64" s="225">
        <v>11</v>
      </c>
      <c r="C64" s="226" t="s">
        <v>321</v>
      </c>
      <c r="D64" s="233"/>
      <c r="E64" s="234">
        <v>1</v>
      </c>
      <c r="F64" s="234"/>
      <c r="G64" s="234">
        <v>6</v>
      </c>
      <c r="H64" s="234">
        <v>4</v>
      </c>
      <c r="I64" s="220"/>
      <c r="J64" s="220">
        <v>3</v>
      </c>
      <c r="K64" s="234">
        <v>3</v>
      </c>
      <c r="L64" s="234"/>
      <c r="M64" s="220"/>
      <c r="N64" s="220"/>
      <c r="O64" s="220">
        <v>3</v>
      </c>
      <c r="P64" s="220"/>
      <c r="Q64" s="220"/>
      <c r="R64" s="220"/>
      <c r="S64" s="220">
        <v>3</v>
      </c>
      <c r="T64" s="234"/>
      <c r="U64" s="220">
        <v>2</v>
      </c>
      <c r="V64" s="234"/>
      <c r="W64" s="220"/>
      <c r="X64" s="220"/>
      <c r="Y64" s="220"/>
      <c r="Z64" s="220">
        <v>1</v>
      </c>
      <c r="AA64" s="258">
        <v>1</v>
      </c>
      <c r="AB64" s="228">
        <f t="shared" si="1"/>
        <v>0</v>
      </c>
      <c r="AC64" s="220"/>
      <c r="AD64" s="234">
        <f t="shared" si="11"/>
        <v>0</v>
      </c>
      <c r="AE64" s="234">
        <f t="shared" si="8"/>
        <v>1</v>
      </c>
      <c r="AF64" s="220"/>
      <c r="AG64" s="220"/>
      <c r="AH64" s="235">
        <f t="shared" si="9"/>
        <v>28</v>
      </c>
      <c r="AI64" s="206" t="s">
        <v>14</v>
      </c>
      <c r="AJ64" s="206" t="s">
        <v>14</v>
      </c>
      <c r="AK64" s="206" t="s">
        <v>14</v>
      </c>
      <c r="AL64" s="206" t="s">
        <v>14</v>
      </c>
      <c r="AM64" s="205" t="s">
        <v>242</v>
      </c>
      <c r="AN64" s="205" t="s">
        <v>242</v>
      </c>
      <c r="AO64" s="205" t="s">
        <v>242</v>
      </c>
      <c r="AP64" s="205" t="s">
        <v>336</v>
      </c>
      <c r="AQ64" s="205" t="s">
        <v>336</v>
      </c>
      <c r="AR64" s="205" t="s">
        <v>336</v>
      </c>
      <c r="AS64" s="205" t="s">
        <v>336</v>
      </c>
      <c r="AT64" s="205" t="s">
        <v>336</v>
      </c>
      <c r="AU64" s="205" t="s">
        <v>336</v>
      </c>
      <c r="AV64" s="206" t="s">
        <v>18</v>
      </c>
      <c r="AW64" s="206"/>
      <c r="AX64" s="206"/>
      <c r="AY64" s="206"/>
      <c r="AZ64" s="218" t="s">
        <v>19</v>
      </c>
      <c r="BA64" s="205" t="s">
        <v>31</v>
      </c>
      <c r="BB64" s="205" t="s">
        <v>31</v>
      </c>
      <c r="BD64" s="205" t="s">
        <v>340</v>
      </c>
      <c r="BE64" s="205" t="s">
        <v>340</v>
      </c>
      <c r="BF64" s="205" t="s">
        <v>340</v>
      </c>
      <c r="BG64" s="218"/>
      <c r="BH64" s="205" t="s">
        <v>236</v>
      </c>
      <c r="BI64" s="205" t="s">
        <v>236</v>
      </c>
      <c r="BJ64" s="205" t="s">
        <v>236</v>
      </c>
      <c r="BL64" s="205" t="s">
        <v>140</v>
      </c>
      <c r="BM64" s="205" t="s">
        <v>140</v>
      </c>
      <c r="BN64" s="205" t="s">
        <v>140</v>
      </c>
      <c r="BO64" s="205" t="s">
        <v>140</v>
      </c>
      <c r="BQ64" s="206"/>
      <c r="BR64" s="206"/>
      <c r="BS64" s="206"/>
      <c r="BU64" s="206"/>
      <c r="BV64" s="206"/>
      <c r="BW64" s="206"/>
    </row>
    <row r="65" spans="1:75" ht="25.5" hidden="1" customHeight="1" x14ac:dyDescent="0.3">
      <c r="A65" s="215" t="s">
        <v>385</v>
      </c>
      <c r="B65" s="225">
        <v>12</v>
      </c>
      <c r="C65" s="226" t="s">
        <v>322</v>
      </c>
      <c r="D65" s="220"/>
      <c r="E65" s="220">
        <v>1</v>
      </c>
      <c r="F65" s="220"/>
      <c r="G65" s="220">
        <v>6</v>
      </c>
      <c r="H65" s="220"/>
      <c r="I65" s="220">
        <v>6</v>
      </c>
      <c r="J65" s="220">
        <v>3</v>
      </c>
      <c r="K65" s="220">
        <v>3</v>
      </c>
      <c r="L65" s="220"/>
      <c r="M65" s="220"/>
      <c r="N65" s="220"/>
      <c r="O65" s="220">
        <v>3</v>
      </c>
      <c r="P65" s="220"/>
      <c r="Q65" s="220"/>
      <c r="R65" s="220">
        <v>3</v>
      </c>
      <c r="S65" s="220">
        <v>3</v>
      </c>
      <c r="T65" s="220"/>
      <c r="U65" s="220"/>
      <c r="V65" s="220">
        <v>2</v>
      </c>
      <c r="W65" s="220"/>
      <c r="X65" s="220"/>
      <c r="Y65" s="220"/>
      <c r="Z65" s="220">
        <v>1</v>
      </c>
      <c r="AA65" s="228">
        <f>IF(I65&gt;0,1,0)</f>
        <v>1</v>
      </c>
      <c r="AB65" s="228">
        <f t="shared" si="1"/>
        <v>0</v>
      </c>
      <c r="AC65" s="220"/>
      <c r="AD65" s="234">
        <f t="shared" si="11"/>
        <v>0</v>
      </c>
      <c r="AE65" s="234">
        <f t="shared" si="8"/>
        <v>1</v>
      </c>
      <c r="AF65" s="220"/>
      <c r="AG65" s="220"/>
      <c r="AH65" s="235">
        <f t="shared" si="9"/>
        <v>33</v>
      </c>
      <c r="AI65" s="206" t="s">
        <v>25</v>
      </c>
      <c r="AJ65" s="206" t="s">
        <v>25</v>
      </c>
      <c r="AK65" s="206" t="s">
        <v>25</v>
      </c>
      <c r="AL65" s="206" t="s">
        <v>25</v>
      </c>
      <c r="AM65" s="206" t="s">
        <v>25</v>
      </c>
      <c r="AN65" s="206" t="s">
        <v>25</v>
      </c>
      <c r="AO65" s="206" t="s">
        <v>25</v>
      </c>
      <c r="AP65" s="206" t="s">
        <v>336</v>
      </c>
      <c r="AQ65" s="206" t="s">
        <v>336</v>
      </c>
      <c r="AR65" s="206" t="s">
        <v>336</v>
      </c>
      <c r="AS65" s="206" t="s">
        <v>336</v>
      </c>
      <c r="AT65" s="206" t="s">
        <v>336</v>
      </c>
      <c r="AU65" s="205" t="s">
        <v>336</v>
      </c>
      <c r="AV65" s="206" t="s">
        <v>18</v>
      </c>
      <c r="AW65" s="206" t="s">
        <v>242</v>
      </c>
      <c r="AX65" s="206" t="s">
        <v>242</v>
      </c>
      <c r="AY65" s="206" t="s">
        <v>242</v>
      </c>
      <c r="AZ65" s="206" t="s">
        <v>19</v>
      </c>
      <c r="BA65" s="206" t="s">
        <v>237</v>
      </c>
      <c r="BB65" s="206" t="s">
        <v>237</v>
      </c>
      <c r="BC65" s="206" t="s">
        <v>237</v>
      </c>
      <c r="BD65" s="206" t="s">
        <v>339</v>
      </c>
      <c r="BE65" s="206" t="s">
        <v>339</v>
      </c>
      <c r="BF65" s="206" t="s">
        <v>339</v>
      </c>
      <c r="BG65" s="218" t="s">
        <v>232</v>
      </c>
      <c r="BH65" s="205" t="s">
        <v>236</v>
      </c>
      <c r="BI65" s="205" t="s">
        <v>236</v>
      </c>
      <c r="BJ65" s="205" t="s">
        <v>236</v>
      </c>
      <c r="BK65" s="205" t="s">
        <v>232</v>
      </c>
      <c r="BL65" s="205" t="s">
        <v>140</v>
      </c>
      <c r="BM65" s="205" t="s">
        <v>140</v>
      </c>
      <c r="BN65" s="205" t="s">
        <v>140</v>
      </c>
      <c r="BO65" s="205" t="s">
        <v>140</v>
      </c>
      <c r="BQ65" s="206"/>
      <c r="BR65" s="206"/>
      <c r="BS65" s="206"/>
      <c r="BU65" s="206"/>
      <c r="BV65" s="206"/>
      <c r="BW65" s="206"/>
    </row>
    <row r="66" spans="1:75" ht="25.5" customHeight="1" x14ac:dyDescent="0.3">
      <c r="A66" s="215" t="s">
        <v>385</v>
      </c>
      <c r="B66" s="225">
        <v>13</v>
      </c>
      <c r="C66" s="226" t="s">
        <v>323</v>
      </c>
      <c r="D66" s="233"/>
      <c r="E66" s="234">
        <v>1</v>
      </c>
      <c r="F66" s="234">
        <v>4</v>
      </c>
      <c r="G66" s="234"/>
      <c r="H66" s="234">
        <v>4</v>
      </c>
      <c r="I66" s="234"/>
      <c r="J66" s="234">
        <v>3</v>
      </c>
      <c r="K66" s="234">
        <v>3</v>
      </c>
      <c r="L66" s="234"/>
      <c r="M66" s="234"/>
      <c r="N66" s="234"/>
      <c r="O66" s="234">
        <v>3</v>
      </c>
      <c r="P66" s="234"/>
      <c r="Q66" s="234"/>
      <c r="R66" s="234"/>
      <c r="S66" s="234">
        <v>3</v>
      </c>
      <c r="T66" s="234"/>
      <c r="U66" s="234"/>
      <c r="V66" s="234">
        <v>2</v>
      </c>
      <c r="W66" s="234">
        <v>2</v>
      </c>
      <c r="X66" s="234"/>
      <c r="Y66" s="234"/>
      <c r="Z66" s="234">
        <v>1</v>
      </c>
      <c r="AA66" s="258">
        <v>1</v>
      </c>
      <c r="AB66" s="228">
        <f t="shared" si="1"/>
        <v>1</v>
      </c>
      <c r="AC66" s="234"/>
      <c r="AD66" s="234">
        <f t="shared" si="11"/>
        <v>0</v>
      </c>
      <c r="AE66" s="234">
        <f t="shared" si="8"/>
        <v>1</v>
      </c>
      <c r="AF66" s="234"/>
      <c r="AG66" s="234"/>
      <c r="AH66" s="235">
        <v>31</v>
      </c>
      <c r="AI66" s="206" t="s">
        <v>14</v>
      </c>
      <c r="AJ66" s="206" t="s">
        <v>14</v>
      </c>
      <c r="AK66" s="206" t="s">
        <v>14</v>
      </c>
      <c r="AL66" s="206" t="s">
        <v>14</v>
      </c>
      <c r="AM66" s="205" t="s">
        <v>242</v>
      </c>
      <c r="AN66" s="205" t="s">
        <v>242</v>
      </c>
      <c r="AO66" s="205" t="s">
        <v>242</v>
      </c>
      <c r="AP66" s="205" t="s">
        <v>20</v>
      </c>
      <c r="AQ66" s="205" t="s">
        <v>20</v>
      </c>
      <c r="AR66" s="205" t="s">
        <v>20</v>
      </c>
      <c r="AS66" s="205" t="s">
        <v>20</v>
      </c>
      <c r="AT66" s="205" t="s">
        <v>20</v>
      </c>
      <c r="AU66" s="206"/>
      <c r="AV66" s="206" t="s">
        <v>18</v>
      </c>
      <c r="AW66" s="206"/>
      <c r="AX66" s="206"/>
      <c r="AY66" s="206"/>
      <c r="AZ66" s="206" t="s">
        <v>19</v>
      </c>
      <c r="BA66" s="206"/>
      <c r="BB66" s="206"/>
      <c r="BC66" s="206"/>
      <c r="BD66" s="206" t="s">
        <v>339</v>
      </c>
      <c r="BE66" s="206" t="s">
        <v>339</v>
      </c>
      <c r="BF66" s="206" t="s">
        <v>339</v>
      </c>
      <c r="BG66" s="205" t="s">
        <v>338</v>
      </c>
      <c r="BH66" s="205" t="s">
        <v>236</v>
      </c>
      <c r="BI66" s="205" t="s">
        <v>236</v>
      </c>
      <c r="BJ66" s="205" t="s">
        <v>236</v>
      </c>
      <c r="BK66" s="205" t="s">
        <v>338</v>
      </c>
      <c r="BL66" s="205" t="s">
        <v>140</v>
      </c>
      <c r="BM66" s="205" t="s">
        <v>140</v>
      </c>
      <c r="BN66" s="205" t="s">
        <v>140</v>
      </c>
      <c r="BO66" s="205" t="s">
        <v>140</v>
      </c>
      <c r="BQ66" s="206"/>
      <c r="BR66" s="206"/>
      <c r="BS66" s="206"/>
      <c r="BU66" s="206"/>
      <c r="BV66" s="206"/>
      <c r="BW66" s="206"/>
    </row>
    <row r="67" spans="1:75" ht="25.5" customHeight="1" x14ac:dyDescent="0.3">
      <c r="A67" s="215" t="s">
        <v>385</v>
      </c>
      <c r="B67" s="225">
        <v>14</v>
      </c>
      <c r="C67" s="226" t="s">
        <v>324</v>
      </c>
      <c r="D67" s="233"/>
      <c r="E67" s="234">
        <v>1</v>
      </c>
      <c r="F67" s="234"/>
      <c r="G67" s="234">
        <v>6</v>
      </c>
      <c r="H67" s="220">
        <v>4</v>
      </c>
      <c r="I67" s="220"/>
      <c r="J67" s="220">
        <v>3</v>
      </c>
      <c r="K67" s="220">
        <v>3</v>
      </c>
      <c r="L67" s="220"/>
      <c r="M67" s="220"/>
      <c r="N67" s="220"/>
      <c r="O67" s="220"/>
      <c r="P67" s="220">
        <v>3</v>
      </c>
      <c r="Q67" s="220"/>
      <c r="R67" s="220"/>
      <c r="S67" s="220">
        <v>3</v>
      </c>
      <c r="T67" s="234"/>
      <c r="U67" s="220">
        <v>2</v>
      </c>
      <c r="V67" s="220"/>
      <c r="W67" s="220"/>
      <c r="X67" s="220"/>
      <c r="Y67" s="220"/>
      <c r="Z67" s="220"/>
      <c r="AA67" s="258">
        <v>1</v>
      </c>
      <c r="AB67" s="228">
        <f t="shared" si="1"/>
        <v>0</v>
      </c>
      <c r="AC67" s="220"/>
      <c r="AD67" s="234">
        <f t="shared" si="11"/>
        <v>0</v>
      </c>
      <c r="AE67" s="234">
        <f t="shared" si="8"/>
        <v>1</v>
      </c>
      <c r="AF67" s="220"/>
      <c r="AG67" s="220"/>
      <c r="AH67" s="235">
        <f t="shared" ref="AH67:AH78" si="12">SUM(D67:AG67)</f>
        <v>27</v>
      </c>
      <c r="AI67" s="206" t="s">
        <v>14</v>
      </c>
      <c r="AJ67" s="206" t="s">
        <v>14</v>
      </c>
      <c r="AK67" s="206" t="s">
        <v>14</v>
      </c>
      <c r="AL67" s="206" t="s">
        <v>14</v>
      </c>
      <c r="AM67" s="205" t="s">
        <v>242</v>
      </c>
      <c r="AN67" s="205" t="s">
        <v>242</v>
      </c>
      <c r="AO67" s="205" t="s">
        <v>242</v>
      </c>
      <c r="AP67" s="205" t="s">
        <v>336</v>
      </c>
      <c r="AQ67" s="205" t="s">
        <v>336</v>
      </c>
      <c r="AR67" s="205" t="s">
        <v>336</v>
      </c>
      <c r="AS67" s="205" t="s">
        <v>336</v>
      </c>
      <c r="AT67" s="205" t="s">
        <v>336</v>
      </c>
      <c r="AU67" s="205" t="s">
        <v>336</v>
      </c>
      <c r="AV67" s="206" t="s">
        <v>18</v>
      </c>
      <c r="AW67" s="206"/>
      <c r="AX67" s="206"/>
      <c r="AY67" s="206"/>
      <c r="BA67" s="205" t="s">
        <v>31</v>
      </c>
      <c r="BB67" s="205" t="s">
        <v>31</v>
      </c>
      <c r="BC67" s="206"/>
      <c r="BD67" s="205" t="s">
        <v>340</v>
      </c>
      <c r="BE67" s="205" t="s">
        <v>340</v>
      </c>
      <c r="BF67" s="205" t="s">
        <v>340</v>
      </c>
      <c r="BG67" s="206"/>
      <c r="BH67" s="205" t="s">
        <v>22</v>
      </c>
      <c r="BI67" s="205" t="s">
        <v>22</v>
      </c>
      <c r="BJ67" s="205" t="s">
        <v>22</v>
      </c>
      <c r="BL67" s="205" t="s">
        <v>140</v>
      </c>
      <c r="BM67" s="205" t="s">
        <v>140</v>
      </c>
      <c r="BN67" s="205" t="s">
        <v>140</v>
      </c>
      <c r="BO67" s="205" t="s">
        <v>140</v>
      </c>
      <c r="BQ67" s="206"/>
      <c r="BR67" s="206"/>
      <c r="BS67" s="206"/>
      <c r="BU67" s="206"/>
      <c r="BV67" s="206"/>
      <c r="BW67" s="206"/>
    </row>
    <row r="68" spans="1:75" ht="25.5" customHeight="1" x14ac:dyDescent="0.3">
      <c r="A68" s="215" t="s">
        <v>385</v>
      </c>
      <c r="B68" s="225">
        <v>15</v>
      </c>
      <c r="C68" s="226" t="s">
        <v>325</v>
      </c>
      <c r="D68" s="233"/>
      <c r="E68" s="234">
        <v>1</v>
      </c>
      <c r="F68" s="234"/>
      <c r="G68" s="234">
        <v>6</v>
      </c>
      <c r="H68" s="220">
        <v>4</v>
      </c>
      <c r="I68" s="220"/>
      <c r="J68" s="220">
        <v>3</v>
      </c>
      <c r="K68" s="220">
        <v>3</v>
      </c>
      <c r="L68" s="220"/>
      <c r="M68" s="220"/>
      <c r="N68" s="220"/>
      <c r="O68" s="220"/>
      <c r="P68" s="234">
        <v>3</v>
      </c>
      <c r="Q68" s="220"/>
      <c r="R68" s="220"/>
      <c r="S68" s="220">
        <v>3</v>
      </c>
      <c r="T68" s="234"/>
      <c r="U68" s="220"/>
      <c r="V68" s="234">
        <v>2</v>
      </c>
      <c r="W68" s="220"/>
      <c r="X68" s="220"/>
      <c r="Y68" s="220"/>
      <c r="Z68" s="220"/>
      <c r="AA68" s="258">
        <v>1</v>
      </c>
      <c r="AB68" s="228">
        <f t="shared" si="1"/>
        <v>0</v>
      </c>
      <c r="AC68" s="220"/>
      <c r="AD68" s="234">
        <f t="shared" si="11"/>
        <v>0</v>
      </c>
      <c r="AE68" s="234">
        <f t="shared" si="8"/>
        <v>1</v>
      </c>
      <c r="AF68" s="220"/>
      <c r="AG68" s="220"/>
      <c r="AH68" s="235">
        <f t="shared" si="12"/>
        <v>27</v>
      </c>
      <c r="AI68" s="206" t="s">
        <v>14</v>
      </c>
      <c r="AJ68" s="206" t="s">
        <v>14</v>
      </c>
      <c r="AK68" s="206" t="s">
        <v>14</v>
      </c>
      <c r="AL68" s="206" t="s">
        <v>14</v>
      </c>
      <c r="AM68" s="205" t="s">
        <v>242</v>
      </c>
      <c r="AN68" s="205" t="s">
        <v>242</v>
      </c>
      <c r="AO68" s="205" t="s">
        <v>242</v>
      </c>
      <c r="AP68" s="205" t="s">
        <v>336</v>
      </c>
      <c r="AQ68" s="205" t="s">
        <v>336</v>
      </c>
      <c r="AR68" s="205" t="s">
        <v>336</v>
      </c>
      <c r="AS68" s="205" t="s">
        <v>336</v>
      </c>
      <c r="AT68" s="205" t="s">
        <v>336</v>
      </c>
      <c r="AU68" s="205" t="s">
        <v>336</v>
      </c>
      <c r="AW68" s="206"/>
      <c r="AX68" s="206"/>
      <c r="AY68" s="206"/>
      <c r="AZ68" s="206" t="s">
        <v>18</v>
      </c>
      <c r="BA68" s="206"/>
      <c r="BB68" s="206"/>
      <c r="BD68" s="205" t="s">
        <v>340</v>
      </c>
      <c r="BE68" s="205" t="s">
        <v>340</v>
      </c>
      <c r="BF68" s="205" t="s">
        <v>340</v>
      </c>
      <c r="BG68" s="218" t="s">
        <v>232</v>
      </c>
      <c r="BH68" s="205" t="s">
        <v>22</v>
      </c>
      <c r="BI68" s="205" t="s">
        <v>22</v>
      </c>
      <c r="BJ68" s="205" t="s">
        <v>22</v>
      </c>
      <c r="BK68" s="205" t="s">
        <v>232</v>
      </c>
      <c r="BL68" s="205" t="s">
        <v>140</v>
      </c>
      <c r="BM68" s="205" t="s">
        <v>140</v>
      </c>
      <c r="BN68" s="205" t="s">
        <v>140</v>
      </c>
      <c r="BO68" s="205" t="s">
        <v>140</v>
      </c>
      <c r="BQ68" s="206"/>
      <c r="BR68" s="206"/>
      <c r="BS68" s="206"/>
      <c r="BV68" s="206"/>
      <c r="BW68" s="206"/>
    </row>
    <row r="69" spans="1:75" ht="25.5" hidden="1" customHeight="1" x14ac:dyDescent="0.3">
      <c r="A69" s="215" t="s">
        <v>385</v>
      </c>
      <c r="B69" s="225">
        <v>16</v>
      </c>
      <c r="C69" s="226" t="s">
        <v>326</v>
      </c>
      <c r="D69" s="233"/>
      <c r="E69" s="234">
        <v>1</v>
      </c>
      <c r="F69" s="234"/>
      <c r="G69" s="234">
        <v>6</v>
      </c>
      <c r="H69" s="220"/>
      <c r="I69" s="220">
        <v>6</v>
      </c>
      <c r="J69" s="220">
        <v>3</v>
      </c>
      <c r="K69" s="234">
        <v>3</v>
      </c>
      <c r="L69" s="234"/>
      <c r="M69" s="215"/>
      <c r="N69" s="220">
        <v>3</v>
      </c>
      <c r="O69" s="220"/>
      <c r="P69" s="220"/>
      <c r="Q69" s="220"/>
      <c r="R69" s="220"/>
      <c r="S69" s="220">
        <v>3</v>
      </c>
      <c r="T69" s="220"/>
      <c r="U69" s="220">
        <v>2</v>
      </c>
      <c r="V69" s="220"/>
      <c r="W69" s="220"/>
      <c r="X69" s="220"/>
      <c r="Y69" s="220"/>
      <c r="Z69" s="220">
        <v>1</v>
      </c>
      <c r="AA69" s="228">
        <f>IF(I69&gt;0,1,0)</f>
        <v>1</v>
      </c>
      <c r="AB69" s="228">
        <f t="shared" si="1"/>
        <v>0</v>
      </c>
      <c r="AC69" s="220"/>
      <c r="AD69" s="234">
        <f t="shared" si="11"/>
        <v>0</v>
      </c>
      <c r="AE69" s="234">
        <f t="shared" si="8"/>
        <v>1</v>
      </c>
      <c r="AF69" s="220"/>
      <c r="AG69" s="220"/>
      <c r="AH69" s="235">
        <f t="shared" si="12"/>
        <v>30</v>
      </c>
      <c r="AI69" s="206" t="s">
        <v>25</v>
      </c>
      <c r="AJ69" s="206" t="s">
        <v>25</v>
      </c>
      <c r="AK69" s="206" t="s">
        <v>25</v>
      </c>
      <c r="AL69" s="206" t="s">
        <v>25</v>
      </c>
      <c r="AM69" s="206" t="s">
        <v>25</v>
      </c>
      <c r="AN69" s="206" t="s">
        <v>25</v>
      </c>
      <c r="AO69" s="206" t="s">
        <v>25</v>
      </c>
      <c r="AP69" s="206" t="s">
        <v>336</v>
      </c>
      <c r="AQ69" s="206" t="s">
        <v>336</v>
      </c>
      <c r="AR69" s="206" t="s">
        <v>336</v>
      </c>
      <c r="AS69" s="206" t="s">
        <v>336</v>
      </c>
      <c r="AT69" s="206" t="s">
        <v>336</v>
      </c>
      <c r="AU69" s="205" t="s">
        <v>336</v>
      </c>
      <c r="AV69" s="206" t="s">
        <v>18</v>
      </c>
      <c r="AW69" s="206" t="s">
        <v>242</v>
      </c>
      <c r="AX69" s="206" t="s">
        <v>242</v>
      </c>
      <c r="AY69" s="206" t="s">
        <v>242</v>
      </c>
      <c r="BA69" s="205" t="s">
        <v>31</v>
      </c>
      <c r="BB69" s="205" t="s">
        <v>31</v>
      </c>
      <c r="BC69" s="206"/>
      <c r="BD69" s="206" t="s">
        <v>339</v>
      </c>
      <c r="BE69" s="206" t="s">
        <v>339</v>
      </c>
      <c r="BF69" s="206" t="s">
        <v>339</v>
      </c>
      <c r="BG69" s="218" t="s">
        <v>19</v>
      </c>
      <c r="BH69" s="205" t="s">
        <v>140</v>
      </c>
      <c r="BI69" s="205" t="s">
        <v>140</v>
      </c>
      <c r="BJ69" s="205" t="s">
        <v>140</v>
      </c>
      <c r="BK69" s="205" t="s">
        <v>140</v>
      </c>
      <c r="BL69" s="205" t="s">
        <v>230</v>
      </c>
      <c r="BM69" s="205" t="s">
        <v>230</v>
      </c>
      <c r="BN69" s="205" t="s">
        <v>230</v>
      </c>
      <c r="BQ69" s="206"/>
      <c r="BR69" s="206"/>
      <c r="BS69" s="206"/>
      <c r="BU69" s="206"/>
      <c r="BV69" s="206"/>
      <c r="BW69" s="206"/>
    </row>
    <row r="70" spans="1:75" ht="25.5" customHeight="1" x14ac:dyDescent="0.3">
      <c r="A70" s="215" t="s">
        <v>385</v>
      </c>
      <c r="B70" s="225">
        <v>17</v>
      </c>
      <c r="C70" s="226" t="s">
        <v>327</v>
      </c>
      <c r="D70" s="233"/>
      <c r="E70" s="234">
        <v>1</v>
      </c>
      <c r="F70" s="234"/>
      <c r="G70" s="234">
        <v>6</v>
      </c>
      <c r="H70" s="234">
        <v>4</v>
      </c>
      <c r="I70" s="220"/>
      <c r="J70" s="220">
        <v>3</v>
      </c>
      <c r="K70" s="234">
        <v>3</v>
      </c>
      <c r="L70" s="234"/>
      <c r="M70" s="220"/>
      <c r="N70" s="220"/>
      <c r="O70" s="220"/>
      <c r="P70" s="220">
        <v>3</v>
      </c>
      <c r="Q70" s="220"/>
      <c r="R70" s="220"/>
      <c r="S70" s="220">
        <v>3</v>
      </c>
      <c r="T70" s="234"/>
      <c r="U70" s="220"/>
      <c r="V70" s="234">
        <v>2</v>
      </c>
      <c r="W70" s="220"/>
      <c r="X70" s="220"/>
      <c r="Y70" s="220"/>
      <c r="Z70" s="220"/>
      <c r="AA70" s="258">
        <v>1</v>
      </c>
      <c r="AB70" s="228">
        <f t="shared" si="1"/>
        <v>0</v>
      </c>
      <c r="AC70" s="220"/>
      <c r="AD70" s="234">
        <f t="shared" si="11"/>
        <v>0</v>
      </c>
      <c r="AE70" s="234">
        <f t="shared" si="8"/>
        <v>1</v>
      </c>
      <c r="AF70" s="220"/>
      <c r="AG70" s="220"/>
      <c r="AH70" s="235">
        <f t="shared" si="12"/>
        <v>27</v>
      </c>
      <c r="AI70" s="206" t="s">
        <v>14</v>
      </c>
      <c r="AJ70" s="206" t="s">
        <v>14</v>
      </c>
      <c r="AK70" s="206" t="s">
        <v>14</v>
      </c>
      <c r="AL70" s="206" t="s">
        <v>14</v>
      </c>
      <c r="AM70" s="205" t="s">
        <v>242</v>
      </c>
      <c r="AN70" s="205" t="s">
        <v>242</v>
      </c>
      <c r="AO70" s="205" t="s">
        <v>242</v>
      </c>
      <c r="AP70" s="205" t="s">
        <v>336</v>
      </c>
      <c r="AQ70" s="205" t="s">
        <v>336</v>
      </c>
      <c r="AR70" s="205" t="s">
        <v>336</v>
      </c>
      <c r="AS70" s="205" t="s">
        <v>336</v>
      </c>
      <c r="AT70" s="205" t="s">
        <v>336</v>
      </c>
      <c r="AU70" s="205" t="s">
        <v>336</v>
      </c>
      <c r="AW70" s="206"/>
      <c r="AX70" s="206"/>
      <c r="AY70" s="206"/>
      <c r="AZ70" s="206" t="s">
        <v>18</v>
      </c>
      <c r="BA70" s="206"/>
      <c r="BB70" s="206"/>
      <c r="BD70" s="205" t="s">
        <v>340</v>
      </c>
      <c r="BE70" s="205" t="s">
        <v>340</v>
      </c>
      <c r="BF70" s="205" t="s">
        <v>340</v>
      </c>
      <c r="BG70" s="218" t="s">
        <v>232</v>
      </c>
      <c r="BH70" s="205" t="s">
        <v>22</v>
      </c>
      <c r="BI70" s="205" t="s">
        <v>22</v>
      </c>
      <c r="BJ70" s="205" t="s">
        <v>22</v>
      </c>
      <c r="BK70" s="205" t="s">
        <v>232</v>
      </c>
      <c r="BL70" s="205" t="s">
        <v>140</v>
      </c>
      <c r="BM70" s="205" t="s">
        <v>140</v>
      </c>
      <c r="BN70" s="205" t="s">
        <v>140</v>
      </c>
      <c r="BO70" s="205" t="s">
        <v>140</v>
      </c>
      <c r="BQ70" s="206"/>
      <c r="BR70" s="206"/>
      <c r="BS70" s="206"/>
      <c r="BV70" s="206"/>
      <c r="BW70" s="206"/>
    </row>
    <row r="71" spans="1:75" ht="25.5" hidden="1" customHeight="1" x14ac:dyDescent="0.3">
      <c r="A71" s="215" t="s">
        <v>385</v>
      </c>
      <c r="B71" s="225">
        <v>18</v>
      </c>
      <c r="C71" s="226" t="s">
        <v>328</v>
      </c>
      <c r="D71" s="233"/>
      <c r="E71" s="234">
        <v>1</v>
      </c>
      <c r="F71" s="234"/>
      <c r="G71" s="234">
        <v>6</v>
      </c>
      <c r="H71" s="220"/>
      <c r="I71" s="220">
        <v>6</v>
      </c>
      <c r="J71" s="220">
        <v>3</v>
      </c>
      <c r="K71" s="220">
        <v>3</v>
      </c>
      <c r="L71" s="220"/>
      <c r="M71" s="220"/>
      <c r="N71" s="220">
        <v>3</v>
      </c>
      <c r="O71" s="220"/>
      <c r="P71" s="220"/>
      <c r="Q71" s="220"/>
      <c r="R71" s="220">
        <v>3</v>
      </c>
      <c r="S71" s="220">
        <v>3</v>
      </c>
      <c r="T71" s="234"/>
      <c r="U71" s="220"/>
      <c r="V71" s="220"/>
      <c r="W71" s="220">
        <v>2</v>
      </c>
      <c r="X71" s="220"/>
      <c r="Y71" s="220"/>
      <c r="Z71" s="220">
        <v>1</v>
      </c>
      <c r="AA71" s="228">
        <f>IF(I71&gt;0,1,0)</f>
        <v>1</v>
      </c>
      <c r="AB71" s="228">
        <f t="shared" si="1"/>
        <v>0</v>
      </c>
      <c r="AC71" s="220"/>
      <c r="AD71" s="234">
        <f t="shared" si="11"/>
        <v>0</v>
      </c>
      <c r="AE71" s="234">
        <f t="shared" si="8"/>
        <v>1</v>
      </c>
      <c r="AF71" s="220"/>
      <c r="AG71" s="220"/>
      <c r="AH71" s="235">
        <f t="shared" si="12"/>
        <v>33</v>
      </c>
      <c r="AI71" s="206" t="s">
        <v>25</v>
      </c>
      <c r="AJ71" s="206" t="s">
        <v>25</v>
      </c>
      <c r="AK71" s="206" t="s">
        <v>25</v>
      </c>
      <c r="AL71" s="206" t="s">
        <v>25</v>
      </c>
      <c r="AM71" s="206" t="s">
        <v>25</v>
      </c>
      <c r="AN71" s="206" t="s">
        <v>25</v>
      </c>
      <c r="AO71" s="206" t="s">
        <v>25</v>
      </c>
      <c r="AP71" s="206" t="s">
        <v>336</v>
      </c>
      <c r="AQ71" s="206" t="s">
        <v>336</v>
      </c>
      <c r="AR71" s="206" t="s">
        <v>336</v>
      </c>
      <c r="AS71" s="206" t="s">
        <v>336</v>
      </c>
      <c r="AT71" s="206" t="s">
        <v>336</v>
      </c>
      <c r="AU71" s="205" t="s">
        <v>336</v>
      </c>
      <c r="AW71" s="206" t="s">
        <v>242</v>
      </c>
      <c r="AX71" s="206" t="s">
        <v>242</v>
      </c>
      <c r="AY71" s="206" t="s">
        <v>242</v>
      </c>
      <c r="AZ71" s="206" t="s">
        <v>18</v>
      </c>
      <c r="BA71" s="206" t="s">
        <v>237</v>
      </c>
      <c r="BB71" s="206" t="s">
        <v>237</v>
      </c>
      <c r="BC71" s="206" t="s">
        <v>237</v>
      </c>
      <c r="BD71" s="206" t="s">
        <v>339</v>
      </c>
      <c r="BE71" s="206" t="s">
        <v>339</v>
      </c>
      <c r="BF71" s="206" t="s">
        <v>339</v>
      </c>
      <c r="BG71" s="218" t="s">
        <v>19</v>
      </c>
      <c r="BH71" s="205" t="s">
        <v>140</v>
      </c>
      <c r="BI71" s="205" t="s">
        <v>140</v>
      </c>
      <c r="BJ71" s="205" t="s">
        <v>140</v>
      </c>
      <c r="BK71" s="205" t="s">
        <v>140</v>
      </c>
      <c r="BL71" s="205" t="s">
        <v>230</v>
      </c>
      <c r="BM71" s="205" t="s">
        <v>230</v>
      </c>
      <c r="BN71" s="205" t="s">
        <v>230</v>
      </c>
      <c r="BO71" s="205" t="s">
        <v>338</v>
      </c>
      <c r="BP71" s="205" t="s">
        <v>338</v>
      </c>
      <c r="BR71" s="206"/>
      <c r="BS71" s="206"/>
      <c r="BU71" s="206"/>
      <c r="BV71" s="206"/>
      <c r="BW71" s="206"/>
    </row>
    <row r="72" spans="1:75" ht="25.5" customHeight="1" x14ac:dyDescent="0.3">
      <c r="A72" s="215" t="s">
        <v>385</v>
      </c>
      <c r="B72" s="225">
        <v>19</v>
      </c>
      <c r="C72" s="226" t="s">
        <v>329</v>
      </c>
      <c r="D72" s="233"/>
      <c r="E72" s="234">
        <v>1</v>
      </c>
      <c r="F72" s="234">
        <v>4</v>
      </c>
      <c r="G72" s="234"/>
      <c r="H72" s="220">
        <v>4</v>
      </c>
      <c r="I72" s="220"/>
      <c r="J72" s="220">
        <v>3</v>
      </c>
      <c r="K72" s="220">
        <v>3</v>
      </c>
      <c r="L72" s="220"/>
      <c r="M72" s="220"/>
      <c r="N72" s="220">
        <v>3</v>
      </c>
      <c r="O72" s="220">
        <v>3</v>
      </c>
      <c r="P72" s="220"/>
      <c r="Q72" s="220"/>
      <c r="R72" s="220"/>
      <c r="S72" s="220">
        <v>3</v>
      </c>
      <c r="T72" s="220"/>
      <c r="U72" s="220">
        <v>2</v>
      </c>
      <c r="V72" s="220"/>
      <c r="W72" s="234"/>
      <c r="X72" s="220"/>
      <c r="Y72" s="220"/>
      <c r="Z72" s="220">
        <v>1</v>
      </c>
      <c r="AA72" s="258">
        <v>1</v>
      </c>
      <c r="AB72" s="228">
        <f t="shared" ref="AB72:AB78" si="13">IF(F72&gt;0,1,0)</f>
        <v>1</v>
      </c>
      <c r="AC72" s="220"/>
      <c r="AD72" s="234">
        <f t="shared" si="11"/>
        <v>0</v>
      </c>
      <c r="AE72" s="234">
        <f t="shared" si="8"/>
        <v>1</v>
      </c>
      <c r="AF72" s="220"/>
      <c r="AG72" s="220"/>
      <c r="AH72" s="235">
        <f t="shared" si="12"/>
        <v>30</v>
      </c>
      <c r="AI72" s="206" t="s">
        <v>14</v>
      </c>
      <c r="AJ72" s="206" t="s">
        <v>14</v>
      </c>
      <c r="AK72" s="206" t="s">
        <v>14</v>
      </c>
      <c r="AL72" s="206" t="s">
        <v>14</v>
      </c>
      <c r="AM72" s="205" t="s">
        <v>242</v>
      </c>
      <c r="AN72" s="205" t="s">
        <v>242</v>
      </c>
      <c r="AO72" s="205" t="s">
        <v>242</v>
      </c>
      <c r="AP72" s="205" t="s">
        <v>20</v>
      </c>
      <c r="AQ72" s="205" t="s">
        <v>20</v>
      </c>
      <c r="AR72" s="205" t="s">
        <v>20</v>
      </c>
      <c r="AS72" s="205" t="s">
        <v>20</v>
      </c>
      <c r="AT72" s="205" t="s">
        <v>20</v>
      </c>
      <c r="AU72" s="206"/>
      <c r="AV72" s="206" t="s">
        <v>18</v>
      </c>
      <c r="AW72" s="206"/>
      <c r="AX72" s="206"/>
      <c r="AY72" s="206"/>
      <c r="BA72" s="205" t="s">
        <v>31</v>
      </c>
      <c r="BB72" s="205" t="s">
        <v>31</v>
      </c>
      <c r="BD72" s="205" t="s">
        <v>340</v>
      </c>
      <c r="BE72" s="205" t="s">
        <v>340</v>
      </c>
      <c r="BF72" s="205" t="s">
        <v>340</v>
      </c>
      <c r="BG72" s="218" t="s">
        <v>19</v>
      </c>
      <c r="BH72" s="205" t="s">
        <v>140</v>
      </c>
      <c r="BI72" s="205" t="s">
        <v>140</v>
      </c>
      <c r="BJ72" s="205" t="s">
        <v>140</v>
      </c>
      <c r="BK72" s="205" t="s">
        <v>140</v>
      </c>
      <c r="BL72" s="205" t="s">
        <v>236</v>
      </c>
      <c r="BM72" s="205" t="s">
        <v>236</v>
      </c>
      <c r="BN72" s="205" t="s">
        <v>236</v>
      </c>
      <c r="BQ72" s="206"/>
      <c r="BR72" s="206"/>
      <c r="BS72" s="206"/>
      <c r="BU72" s="206"/>
      <c r="BV72" s="206"/>
      <c r="BW72" s="206"/>
    </row>
    <row r="73" spans="1:75" ht="25.5" hidden="1" customHeight="1" x14ac:dyDescent="0.3">
      <c r="A73" s="215" t="s">
        <v>385</v>
      </c>
      <c r="B73" s="225">
        <v>20</v>
      </c>
      <c r="C73" s="226" t="s">
        <v>330</v>
      </c>
      <c r="D73" s="220"/>
      <c r="E73" s="234">
        <v>1</v>
      </c>
      <c r="F73" s="234"/>
      <c r="G73" s="234">
        <v>6</v>
      </c>
      <c r="H73" s="220"/>
      <c r="I73" s="220">
        <v>6</v>
      </c>
      <c r="J73" s="220">
        <v>3</v>
      </c>
      <c r="K73" s="220">
        <v>3</v>
      </c>
      <c r="L73" s="220"/>
      <c r="M73" s="220"/>
      <c r="N73" s="220"/>
      <c r="O73" s="220">
        <v>3</v>
      </c>
      <c r="P73" s="234"/>
      <c r="Q73" s="220"/>
      <c r="R73" s="220"/>
      <c r="S73" s="220">
        <v>3</v>
      </c>
      <c r="T73" s="234"/>
      <c r="U73" s="220">
        <v>2</v>
      </c>
      <c r="V73" s="234"/>
      <c r="W73" s="220"/>
      <c r="X73" s="220"/>
      <c r="Y73" s="220"/>
      <c r="Z73" s="220">
        <v>1</v>
      </c>
      <c r="AA73" s="228">
        <f t="shared" ref="AA73:AA78" si="14">IF(I73&gt;0,1,0)</f>
        <v>1</v>
      </c>
      <c r="AB73" s="228">
        <f t="shared" si="13"/>
        <v>0</v>
      </c>
      <c r="AC73" s="220"/>
      <c r="AD73" s="234">
        <f t="shared" si="11"/>
        <v>0</v>
      </c>
      <c r="AE73" s="234">
        <f t="shared" si="8"/>
        <v>1</v>
      </c>
      <c r="AF73" s="220"/>
      <c r="AG73" s="220"/>
      <c r="AH73" s="235">
        <f t="shared" si="12"/>
        <v>30</v>
      </c>
      <c r="AI73" s="206" t="s">
        <v>25</v>
      </c>
      <c r="AJ73" s="206" t="s">
        <v>25</v>
      </c>
      <c r="AK73" s="206" t="s">
        <v>25</v>
      </c>
      <c r="AL73" s="206" t="s">
        <v>25</v>
      </c>
      <c r="AM73" s="206" t="s">
        <v>25</v>
      </c>
      <c r="AN73" s="206" t="s">
        <v>25</v>
      </c>
      <c r="AO73" s="206" t="s">
        <v>25</v>
      </c>
      <c r="AP73" s="206" t="s">
        <v>336</v>
      </c>
      <c r="AQ73" s="206" t="s">
        <v>336</v>
      </c>
      <c r="AR73" s="206" t="s">
        <v>336</v>
      </c>
      <c r="AS73" s="206" t="s">
        <v>336</v>
      </c>
      <c r="AT73" s="206" t="s">
        <v>336</v>
      </c>
      <c r="AU73" s="205" t="s">
        <v>336</v>
      </c>
      <c r="AV73" s="206" t="s">
        <v>18</v>
      </c>
      <c r="AW73" s="206" t="s">
        <v>242</v>
      </c>
      <c r="AX73" s="206" t="s">
        <v>242</v>
      </c>
      <c r="AY73" s="206" t="s">
        <v>242</v>
      </c>
      <c r="BA73" s="205" t="s">
        <v>31</v>
      </c>
      <c r="BB73" s="205" t="s">
        <v>31</v>
      </c>
      <c r="BC73" s="206"/>
      <c r="BD73" s="206" t="s">
        <v>339</v>
      </c>
      <c r="BE73" s="206" t="s">
        <v>339</v>
      </c>
      <c r="BF73" s="206" t="s">
        <v>339</v>
      </c>
      <c r="BG73" s="218" t="s">
        <v>19</v>
      </c>
      <c r="BH73" s="205" t="s">
        <v>236</v>
      </c>
      <c r="BI73" s="205" t="s">
        <v>236</v>
      </c>
      <c r="BJ73" s="205" t="s">
        <v>236</v>
      </c>
      <c r="BL73" s="205" t="s">
        <v>140</v>
      </c>
      <c r="BM73" s="205" t="s">
        <v>140</v>
      </c>
      <c r="BN73" s="205" t="s">
        <v>140</v>
      </c>
      <c r="BO73" s="205" t="s">
        <v>140</v>
      </c>
      <c r="BQ73" s="206"/>
      <c r="BR73" s="206"/>
      <c r="BS73" s="206"/>
      <c r="BU73" s="206"/>
      <c r="BV73" s="206"/>
      <c r="BW73" s="206"/>
    </row>
    <row r="74" spans="1:75" ht="25.5" hidden="1" customHeight="1" x14ac:dyDescent="0.3">
      <c r="A74" s="215" t="s">
        <v>385</v>
      </c>
      <c r="B74" s="225">
        <v>21</v>
      </c>
      <c r="C74" s="226" t="s">
        <v>331</v>
      </c>
      <c r="D74" s="220"/>
      <c r="E74" s="234">
        <v>1</v>
      </c>
      <c r="F74" s="234"/>
      <c r="G74" s="234">
        <v>6</v>
      </c>
      <c r="H74" s="234"/>
      <c r="I74" s="220">
        <v>6</v>
      </c>
      <c r="J74" s="220">
        <v>3</v>
      </c>
      <c r="K74" s="220">
        <v>3</v>
      </c>
      <c r="L74" s="220"/>
      <c r="M74" s="220"/>
      <c r="N74" s="220"/>
      <c r="O74" s="220">
        <v>3</v>
      </c>
      <c r="P74" s="220"/>
      <c r="Q74" s="220">
        <v>3</v>
      </c>
      <c r="R74" s="220">
        <v>3</v>
      </c>
      <c r="S74" s="220"/>
      <c r="T74" s="223"/>
      <c r="U74" s="220">
        <v>2</v>
      </c>
      <c r="V74" s="223"/>
      <c r="W74" s="234"/>
      <c r="X74" s="220">
        <v>1</v>
      </c>
      <c r="Y74" s="220"/>
      <c r="Z74" s="220"/>
      <c r="AA74" s="228">
        <f t="shared" si="14"/>
        <v>1</v>
      </c>
      <c r="AB74" s="228">
        <f t="shared" si="13"/>
        <v>0</v>
      </c>
      <c r="AC74" s="220"/>
      <c r="AD74" s="234">
        <f t="shared" si="11"/>
        <v>0</v>
      </c>
      <c r="AE74" s="234">
        <f t="shared" si="8"/>
        <v>1</v>
      </c>
      <c r="AF74" s="220"/>
      <c r="AG74" s="220"/>
      <c r="AH74" s="235">
        <f t="shared" si="12"/>
        <v>33</v>
      </c>
      <c r="AI74" s="206" t="s">
        <v>25</v>
      </c>
      <c r="AJ74" s="206" t="s">
        <v>25</v>
      </c>
      <c r="AK74" s="206" t="s">
        <v>25</v>
      </c>
      <c r="AL74" s="206" t="s">
        <v>25</v>
      </c>
      <c r="AM74" s="206" t="s">
        <v>25</v>
      </c>
      <c r="AN74" s="206" t="s">
        <v>25</v>
      </c>
      <c r="AO74" s="206" t="s">
        <v>25</v>
      </c>
      <c r="AP74" s="206" t="s">
        <v>336</v>
      </c>
      <c r="AQ74" s="206" t="s">
        <v>336</v>
      </c>
      <c r="AR74" s="206" t="s">
        <v>336</v>
      </c>
      <c r="AS74" s="206" t="s">
        <v>336</v>
      </c>
      <c r="AT74" s="206" t="s">
        <v>336</v>
      </c>
      <c r="AU74" s="205" t="s">
        <v>336</v>
      </c>
      <c r="AV74" s="206" t="s">
        <v>18</v>
      </c>
      <c r="AW74" s="206" t="s">
        <v>337</v>
      </c>
      <c r="AX74" s="206" t="s">
        <v>337</v>
      </c>
      <c r="AY74" s="206" t="s">
        <v>337</v>
      </c>
      <c r="AZ74" s="206" t="s">
        <v>337</v>
      </c>
      <c r="BA74" s="206" t="s">
        <v>237</v>
      </c>
      <c r="BB74" s="206" t="s">
        <v>237</v>
      </c>
      <c r="BC74" s="206" t="s">
        <v>237</v>
      </c>
      <c r="BD74" s="205" t="s">
        <v>340</v>
      </c>
      <c r="BE74" s="205" t="s">
        <v>340</v>
      </c>
      <c r="BF74" s="205" t="s">
        <v>340</v>
      </c>
      <c r="BG74" s="218" t="s">
        <v>232</v>
      </c>
      <c r="BH74" s="205" t="s">
        <v>236</v>
      </c>
      <c r="BI74" s="205" t="s">
        <v>236</v>
      </c>
      <c r="BJ74" s="205" t="s">
        <v>236</v>
      </c>
      <c r="BK74" s="205" t="s">
        <v>232</v>
      </c>
      <c r="BL74" s="205" t="s">
        <v>140</v>
      </c>
      <c r="BM74" s="205" t="s">
        <v>140</v>
      </c>
      <c r="BN74" s="205" t="s">
        <v>140</v>
      </c>
      <c r="BO74" s="205" t="s">
        <v>140</v>
      </c>
      <c r="BQ74" s="206"/>
      <c r="BR74" s="206"/>
      <c r="BS74" s="206"/>
      <c r="BU74" s="206"/>
      <c r="BV74" s="206"/>
      <c r="BW74" s="206"/>
    </row>
    <row r="75" spans="1:75" ht="25.5" hidden="1" customHeight="1" x14ac:dyDescent="0.3">
      <c r="A75" s="215" t="s">
        <v>385</v>
      </c>
      <c r="B75" s="225">
        <v>22</v>
      </c>
      <c r="C75" s="226" t="s">
        <v>332</v>
      </c>
      <c r="D75" s="233"/>
      <c r="E75" s="220">
        <v>1</v>
      </c>
      <c r="F75" s="220"/>
      <c r="G75" s="220">
        <v>6</v>
      </c>
      <c r="H75" s="220"/>
      <c r="I75" s="220">
        <v>6</v>
      </c>
      <c r="J75" s="220">
        <v>3</v>
      </c>
      <c r="K75" s="234">
        <v>3</v>
      </c>
      <c r="L75" s="234"/>
      <c r="M75" s="220"/>
      <c r="N75" s="220"/>
      <c r="O75" s="220">
        <v>3</v>
      </c>
      <c r="P75" s="234"/>
      <c r="Q75" s="220"/>
      <c r="R75" s="220">
        <v>3</v>
      </c>
      <c r="S75" s="220">
        <v>3</v>
      </c>
      <c r="T75" s="234"/>
      <c r="U75" s="220"/>
      <c r="V75" s="220">
        <v>2</v>
      </c>
      <c r="W75" s="220"/>
      <c r="X75" s="220"/>
      <c r="Y75" s="220"/>
      <c r="Z75" s="220">
        <v>1</v>
      </c>
      <c r="AA75" s="228">
        <f t="shared" si="14"/>
        <v>1</v>
      </c>
      <c r="AB75" s="228">
        <f t="shared" si="13"/>
        <v>0</v>
      </c>
      <c r="AC75" s="220"/>
      <c r="AD75" s="234">
        <f t="shared" si="11"/>
        <v>0</v>
      </c>
      <c r="AE75" s="234">
        <f t="shared" si="8"/>
        <v>1</v>
      </c>
      <c r="AF75" s="220"/>
      <c r="AG75" s="220"/>
      <c r="AH75" s="235">
        <f t="shared" si="12"/>
        <v>33</v>
      </c>
      <c r="AI75" s="206" t="s">
        <v>25</v>
      </c>
      <c r="AJ75" s="206" t="s">
        <v>25</v>
      </c>
      <c r="AK75" s="206" t="s">
        <v>25</v>
      </c>
      <c r="AL75" s="206" t="s">
        <v>25</v>
      </c>
      <c r="AM75" s="206" t="s">
        <v>25</v>
      </c>
      <c r="AN75" s="206" t="s">
        <v>25</v>
      </c>
      <c r="AO75" s="206" t="s">
        <v>25</v>
      </c>
      <c r="AP75" s="206" t="s">
        <v>336</v>
      </c>
      <c r="AQ75" s="206" t="s">
        <v>336</v>
      </c>
      <c r="AR75" s="206" t="s">
        <v>336</v>
      </c>
      <c r="AS75" s="206" t="s">
        <v>336</v>
      </c>
      <c r="AT75" s="206" t="s">
        <v>336</v>
      </c>
      <c r="AU75" s="205" t="s">
        <v>336</v>
      </c>
      <c r="AV75" s="206" t="s">
        <v>18</v>
      </c>
      <c r="AW75" s="206" t="s">
        <v>242</v>
      </c>
      <c r="AX75" s="206" t="s">
        <v>242</v>
      </c>
      <c r="AY75" s="206" t="s">
        <v>242</v>
      </c>
      <c r="AZ75" s="206" t="s">
        <v>19</v>
      </c>
      <c r="BA75" s="206" t="s">
        <v>237</v>
      </c>
      <c r="BB75" s="206" t="s">
        <v>237</v>
      </c>
      <c r="BC75" s="206" t="s">
        <v>237</v>
      </c>
      <c r="BD75" s="205" t="s">
        <v>340</v>
      </c>
      <c r="BE75" s="205" t="s">
        <v>340</v>
      </c>
      <c r="BF75" s="205" t="s">
        <v>340</v>
      </c>
      <c r="BG75" s="218" t="s">
        <v>232</v>
      </c>
      <c r="BH75" s="205" t="s">
        <v>236</v>
      </c>
      <c r="BI75" s="205" t="s">
        <v>236</v>
      </c>
      <c r="BJ75" s="205" t="s">
        <v>236</v>
      </c>
      <c r="BK75" s="205" t="s">
        <v>232</v>
      </c>
      <c r="BL75" s="205" t="s">
        <v>140</v>
      </c>
      <c r="BM75" s="205" t="s">
        <v>140</v>
      </c>
      <c r="BN75" s="205" t="s">
        <v>140</v>
      </c>
      <c r="BO75" s="205" t="s">
        <v>140</v>
      </c>
      <c r="BQ75" s="206"/>
      <c r="BR75" s="206"/>
      <c r="BS75" s="206"/>
      <c r="BU75" s="206"/>
      <c r="BV75" s="206"/>
      <c r="BW75" s="206"/>
    </row>
    <row r="76" spans="1:75" ht="25.5" hidden="1" customHeight="1" x14ac:dyDescent="0.3">
      <c r="A76" s="215" t="s">
        <v>385</v>
      </c>
      <c r="B76" s="225">
        <v>23</v>
      </c>
      <c r="C76" s="226" t="s">
        <v>333</v>
      </c>
      <c r="D76" s="220"/>
      <c r="E76" s="234">
        <v>1</v>
      </c>
      <c r="F76" s="234"/>
      <c r="G76" s="234">
        <v>6</v>
      </c>
      <c r="H76" s="234"/>
      <c r="I76" s="220">
        <v>6</v>
      </c>
      <c r="J76" s="220">
        <v>3</v>
      </c>
      <c r="K76" s="234">
        <v>3</v>
      </c>
      <c r="L76" s="234"/>
      <c r="M76" s="220"/>
      <c r="N76" s="220">
        <v>3</v>
      </c>
      <c r="O76" s="220"/>
      <c r="P76" s="220"/>
      <c r="Q76" s="220">
        <v>3</v>
      </c>
      <c r="R76" s="220"/>
      <c r="S76" s="220"/>
      <c r="T76" s="234">
        <v>3</v>
      </c>
      <c r="U76" s="220"/>
      <c r="V76" s="234">
        <v>2</v>
      </c>
      <c r="W76" s="220"/>
      <c r="X76" s="220">
        <v>1</v>
      </c>
      <c r="Y76" s="220"/>
      <c r="Z76" s="220"/>
      <c r="AA76" s="228">
        <f t="shared" si="14"/>
        <v>1</v>
      </c>
      <c r="AB76" s="228">
        <f t="shared" si="13"/>
        <v>0</v>
      </c>
      <c r="AC76" s="220"/>
      <c r="AD76" s="234">
        <f>IF(T76&gt;0,1,0)</f>
        <v>1</v>
      </c>
      <c r="AE76" s="234">
        <f t="shared" si="8"/>
        <v>1</v>
      </c>
      <c r="AF76" s="220"/>
      <c r="AG76" s="220"/>
      <c r="AH76" s="235">
        <f t="shared" si="12"/>
        <v>34</v>
      </c>
      <c r="AI76" s="206" t="s">
        <v>25</v>
      </c>
      <c r="AJ76" s="206" t="s">
        <v>25</v>
      </c>
      <c r="AK76" s="206" t="s">
        <v>25</v>
      </c>
      <c r="AL76" s="206" t="s">
        <v>25</v>
      </c>
      <c r="AM76" s="206" t="s">
        <v>25</v>
      </c>
      <c r="AN76" s="206" t="s">
        <v>25</v>
      </c>
      <c r="AO76" s="206" t="s">
        <v>25</v>
      </c>
      <c r="AP76" s="206" t="s">
        <v>336</v>
      </c>
      <c r="AQ76" s="206" t="s">
        <v>336</v>
      </c>
      <c r="AR76" s="206" t="s">
        <v>336</v>
      </c>
      <c r="AS76" s="206" t="s">
        <v>336</v>
      </c>
      <c r="AT76" s="206" t="s">
        <v>336</v>
      </c>
      <c r="AU76" s="205" t="s">
        <v>336</v>
      </c>
      <c r="AV76" s="206" t="s">
        <v>18</v>
      </c>
      <c r="AW76" s="206" t="s">
        <v>337</v>
      </c>
      <c r="AX76" s="206" t="s">
        <v>337</v>
      </c>
      <c r="AY76" s="206" t="s">
        <v>337</v>
      </c>
      <c r="AZ76" s="206" t="s">
        <v>337</v>
      </c>
      <c r="BA76" s="205" t="s">
        <v>340</v>
      </c>
      <c r="BB76" s="205" t="s">
        <v>340</v>
      </c>
      <c r="BC76" s="205" t="s">
        <v>340</v>
      </c>
      <c r="BD76" s="206" t="s">
        <v>228</v>
      </c>
      <c r="BE76" s="206" t="s">
        <v>228</v>
      </c>
      <c r="BF76" s="206" t="s">
        <v>228</v>
      </c>
      <c r="BG76" s="206" t="s">
        <v>228</v>
      </c>
      <c r="BH76" s="205" t="s">
        <v>140</v>
      </c>
      <c r="BI76" s="205" t="s">
        <v>140</v>
      </c>
      <c r="BJ76" s="205" t="s">
        <v>140</v>
      </c>
      <c r="BK76" s="205" t="s">
        <v>140</v>
      </c>
      <c r="BL76" s="205" t="s">
        <v>230</v>
      </c>
      <c r="BM76" s="205" t="s">
        <v>230</v>
      </c>
      <c r="BN76" s="205" t="s">
        <v>230</v>
      </c>
      <c r="BO76" s="205" t="s">
        <v>232</v>
      </c>
      <c r="BP76" s="205" t="s">
        <v>232</v>
      </c>
      <c r="BQ76" s="206"/>
      <c r="BR76" s="206"/>
      <c r="BS76" s="206"/>
      <c r="BU76" s="206"/>
      <c r="BV76" s="206"/>
      <c r="BW76" s="206"/>
    </row>
    <row r="77" spans="1:75" ht="25.5" hidden="1" customHeight="1" x14ac:dyDescent="0.3">
      <c r="A77" s="215" t="s">
        <v>385</v>
      </c>
      <c r="B77" s="225">
        <v>24</v>
      </c>
      <c r="C77" s="226" t="s">
        <v>334</v>
      </c>
      <c r="D77" s="233"/>
      <c r="E77" s="220">
        <v>1</v>
      </c>
      <c r="F77" s="220"/>
      <c r="G77" s="220">
        <v>6</v>
      </c>
      <c r="H77" s="220"/>
      <c r="I77" s="220">
        <v>6</v>
      </c>
      <c r="J77" s="220">
        <v>3</v>
      </c>
      <c r="K77" s="220">
        <v>3</v>
      </c>
      <c r="L77" s="220"/>
      <c r="M77" s="220"/>
      <c r="N77" s="220"/>
      <c r="O77" s="220">
        <v>3</v>
      </c>
      <c r="P77" s="220"/>
      <c r="Q77" s="220"/>
      <c r="R77" s="220">
        <v>3</v>
      </c>
      <c r="S77" s="220">
        <v>3</v>
      </c>
      <c r="T77" s="220"/>
      <c r="U77" s="220"/>
      <c r="V77" s="220"/>
      <c r="W77" s="220">
        <v>2</v>
      </c>
      <c r="X77" s="220"/>
      <c r="Y77" s="220"/>
      <c r="Z77" s="220">
        <v>1</v>
      </c>
      <c r="AA77" s="228">
        <f t="shared" si="14"/>
        <v>1</v>
      </c>
      <c r="AB77" s="228">
        <f t="shared" si="13"/>
        <v>0</v>
      </c>
      <c r="AC77" s="220"/>
      <c r="AD77" s="234">
        <f t="shared" si="11"/>
        <v>0</v>
      </c>
      <c r="AE77" s="234">
        <f t="shared" si="8"/>
        <v>1</v>
      </c>
      <c r="AF77" s="220"/>
      <c r="AG77" s="220"/>
      <c r="AH77" s="235">
        <f t="shared" si="12"/>
        <v>33</v>
      </c>
      <c r="AI77" s="206" t="s">
        <v>25</v>
      </c>
      <c r="AJ77" s="206" t="s">
        <v>25</v>
      </c>
      <c r="AK77" s="206" t="s">
        <v>25</v>
      </c>
      <c r="AL77" s="206" t="s">
        <v>25</v>
      </c>
      <c r="AM77" s="206" t="s">
        <v>25</v>
      </c>
      <c r="AN77" s="206" t="s">
        <v>25</v>
      </c>
      <c r="AO77" s="206" t="s">
        <v>25</v>
      </c>
      <c r="AP77" s="206" t="s">
        <v>336</v>
      </c>
      <c r="AQ77" s="206" t="s">
        <v>336</v>
      </c>
      <c r="AR77" s="206" t="s">
        <v>336</v>
      </c>
      <c r="AS77" s="206" t="s">
        <v>336</v>
      </c>
      <c r="AT77" s="206" t="s">
        <v>336</v>
      </c>
      <c r="AU77" s="205" t="s">
        <v>336</v>
      </c>
      <c r="AV77" s="206" t="s">
        <v>18</v>
      </c>
      <c r="AW77" s="206" t="s">
        <v>242</v>
      </c>
      <c r="AX77" s="206" t="s">
        <v>242</v>
      </c>
      <c r="AY77" s="206" t="s">
        <v>242</v>
      </c>
      <c r="AZ77" s="206" t="s">
        <v>19</v>
      </c>
      <c r="BA77" s="206" t="s">
        <v>237</v>
      </c>
      <c r="BB77" s="206" t="s">
        <v>237</v>
      </c>
      <c r="BC77" s="206" t="s">
        <v>237</v>
      </c>
      <c r="BD77" s="206" t="s">
        <v>339</v>
      </c>
      <c r="BE77" s="206" t="s">
        <v>339</v>
      </c>
      <c r="BF77" s="206" t="s">
        <v>339</v>
      </c>
      <c r="BG77" s="205" t="s">
        <v>338</v>
      </c>
      <c r="BH77" s="205" t="s">
        <v>236</v>
      </c>
      <c r="BI77" s="205" t="s">
        <v>236</v>
      </c>
      <c r="BJ77" s="205" t="s">
        <v>236</v>
      </c>
      <c r="BK77" s="205" t="s">
        <v>338</v>
      </c>
      <c r="BL77" s="205" t="s">
        <v>140</v>
      </c>
      <c r="BM77" s="205" t="s">
        <v>140</v>
      </c>
      <c r="BN77" s="205" t="s">
        <v>140</v>
      </c>
      <c r="BO77" s="205" t="s">
        <v>140</v>
      </c>
      <c r="BQ77" s="206"/>
      <c r="BR77" s="206"/>
      <c r="BS77" s="206"/>
      <c r="BU77" s="206"/>
      <c r="BV77" s="206"/>
      <c r="BW77" s="206"/>
    </row>
    <row r="78" spans="1:75" ht="24" hidden="1" customHeight="1" x14ac:dyDescent="0.3">
      <c r="A78" s="215" t="s">
        <v>385</v>
      </c>
      <c r="B78" s="225">
        <v>25</v>
      </c>
      <c r="C78" s="226" t="s">
        <v>335</v>
      </c>
      <c r="D78" s="220"/>
      <c r="E78" s="234">
        <v>1</v>
      </c>
      <c r="F78" s="234"/>
      <c r="G78" s="234">
        <v>6</v>
      </c>
      <c r="H78" s="234"/>
      <c r="I78" s="220">
        <v>6</v>
      </c>
      <c r="J78" s="220">
        <v>3</v>
      </c>
      <c r="K78" s="220">
        <v>3</v>
      </c>
      <c r="L78" s="220"/>
      <c r="M78" s="220"/>
      <c r="N78" s="220"/>
      <c r="O78" s="220">
        <v>3</v>
      </c>
      <c r="P78" s="220"/>
      <c r="Q78" s="220"/>
      <c r="R78" s="220"/>
      <c r="S78" s="220"/>
      <c r="T78" s="220">
        <v>3</v>
      </c>
      <c r="U78" s="220"/>
      <c r="V78" s="220">
        <v>2</v>
      </c>
      <c r="W78" s="234"/>
      <c r="X78" s="220"/>
      <c r="Y78" s="220"/>
      <c r="Z78" s="220">
        <v>1</v>
      </c>
      <c r="AA78" s="228">
        <f t="shared" si="14"/>
        <v>1</v>
      </c>
      <c r="AB78" s="228">
        <f t="shared" si="13"/>
        <v>0</v>
      </c>
      <c r="AC78" s="220"/>
      <c r="AD78" s="234">
        <f t="shared" si="11"/>
        <v>1</v>
      </c>
      <c r="AE78" s="234">
        <f t="shared" si="8"/>
        <v>1</v>
      </c>
      <c r="AF78" s="220"/>
      <c r="AG78" s="220"/>
      <c r="AH78" s="235">
        <f t="shared" si="12"/>
        <v>31</v>
      </c>
      <c r="AI78" s="206" t="s">
        <v>25</v>
      </c>
      <c r="AJ78" s="206" t="s">
        <v>25</v>
      </c>
      <c r="AK78" s="206" t="s">
        <v>25</v>
      </c>
      <c r="AL78" s="206" t="s">
        <v>25</v>
      </c>
      <c r="AM78" s="206" t="s">
        <v>25</v>
      </c>
      <c r="AN78" s="206" t="s">
        <v>25</v>
      </c>
      <c r="AO78" s="206" t="s">
        <v>25</v>
      </c>
      <c r="AP78" s="206" t="s">
        <v>336</v>
      </c>
      <c r="AQ78" s="206" t="s">
        <v>336</v>
      </c>
      <c r="AR78" s="206" t="s">
        <v>336</v>
      </c>
      <c r="AS78" s="206" t="s">
        <v>336</v>
      </c>
      <c r="AT78" s="206" t="s">
        <v>336</v>
      </c>
      <c r="AU78" s="205" t="s">
        <v>336</v>
      </c>
      <c r="AV78" s="206" t="s">
        <v>18</v>
      </c>
      <c r="AZ78" s="206" t="s">
        <v>19</v>
      </c>
      <c r="BA78" s="205" t="s">
        <v>340</v>
      </c>
      <c r="BB78" s="205" t="s">
        <v>340</v>
      </c>
      <c r="BC78" s="205" t="s">
        <v>340</v>
      </c>
      <c r="BD78" s="206" t="s">
        <v>228</v>
      </c>
      <c r="BE78" s="206" t="s">
        <v>228</v>
      </c>
      <c r="BF78" s="206" t="s">
        <v>228</v>
      </c>
      <c r="BG78" s="206" t="s">
        <v>228</v>
      </c>
      <c r="BH78" s="205" t="s">
        <v>236</v>
      </c>
      <c r="BI78" s="205" t="s">
        <v>236</v>
      </c>
      <c r="BJ78" s="205" t="s">
        <v>236</v>
      </c>
      <c r="BK78" s="205" t="s">
        <v>232</v>
      </c>
      <c r="BL78" s="205" t="s">
        <v>140</v>
      </c>
      <c r="BM78" s="205" t="s">
        <v>140</v>
      </c>
      <c r="BN78" s="205" t="s">
        <v>140</v>
      </c>
      <c r="BO78" s="205" t="s">
        <v>140</v>
      </c>
      <c r="BP78" s="205" t="s">
        <v>232</v>
      </c>
      <c r="BQ78" s="206"/>
      <c r="BR78" s="206"/>
      <c r="BS78" s="206"/>
      <c r="BU78" s="206"/>
      <c r="BV78" s="206"/>
      <c r="BW78" s="206"/>
    </row>
    <row r="79" spans="1:75" ht="15" customHeight="1" thickBot="1" x14ac:dyDescent="0.35"/>
    <row r="80" spans="1:75" ht="24" customHeight="1" x14ac:dyDescent="0.3">
      <c r="A80" s="240" t="s">
        <v>382</v>
      </c>
      <c r="B80" s="241">
        <v>27</v>
      </c>
      <c r="C80" s="528" t="s">
        <v>386</v>
      </c>
      <c r="D80" s="242">
        <f>SUMIF($A$7:$A$78,$A80,D$7:D$78)/D$5</f>
        <v>9</v>
      </c>
      <c r="E80" s="242">
        <f t="shared" ref="E80:AG82" si="15">SUMIF($A$7:$A$78,$A80,E$7:E$78)/E$5</f>
        <v>18</v>
      </c>
      <c r="F80" s="242">
        <f t="shared" si="15"/>
        <v>7</v>
      </c>
      <c r="G80" s="242">
        <f t="shared" si="15"/>
        <v>20</v>
      </c>
      <c r="H80" s="242">
        <f t="shared" si="15"/>
        <v>10</v>
      </c>
      <c r="I80" s="242">
        <f t="shared" si="15"/>
        <v>17</v>
      </c>
      <c r="J80" s="242">
        <f t="shared" si="15"/>
        <v>27</v>
      </c>
      <c r="K80" s="242">
        <f t="shared" si="15"/>
        <v>27</v>
      </c>
      <c r="L80" s="242">
        <f t="shared" si="15"/>
        <v>0</v>
      </c>
      <c r="M80" s="242">
        <f t="shared" si="15"/>
        <v>0</v>
      </c>
      <c r="N80" s="242">
        <f t="shared" si="15"/>
        <v>10</v>
      </c>
      <c r="O80" s="242">
        <f t="shared" si="15"/>
        <v>15</v>
      </c>
      <c r="P80" s="242">
        <f t="shared" si="15"/>
        <v>2</v>
      </c>
      <c r="Q80" s="242">
        <f t="shared" si="15"/>
        <v>8</v>
      </c>
      <c r="R80" s="242">
        <f t="shared" si="15"/>
        <v>5</v>
      </c>
      <c r="S80" s="242">
        <f t="shared" si="15"/>
        <v>15</v>
      </c>
      <c r="T80" s="242">
        <f t="shared" si="15"/>
        <v>5</v>
      </c>
      <c r="U80" s="242">
        <f t="shared" si="15"/>
        <v>0</v>
      </c>
      <c r="V80" s="242">
        <f t="shared" si="15"/>
        <v>18</v>
      </c>
      <c r="W80" s="242">
        <f t="shared" si="15"/>
        <v>9</v>
      </c>
      <c r="X80" s="242">
        <f t="shared" si="15"/>
        <v>8</v>
      </c>
      <c r="Y80" s="242">
        <f t="shared" si="15"/>
        <v>0</v>
      </c>
      <c r="Z80" s="242">
        <f t="shared" si="15"/>
        <v>9</v>
      </c>
      <c r="AA80" s="242">
        <f t="shared" si="15"/>
        <v>27</v>
      </c>
      <c r="AB80" s="242">
        <f t="shared" si="15"/>
        <v>7</v>
      </c>
      <c r="AC80" s="242">
        <f t="shared" si="15"/>
        <v>0</v>
      </c>
      <c r="AD80" s="242">
        <f t="shared" si="15"/>
        <v>5</v>
      </c>
      <c r="AE80" s="242">
        <f t="shared" si="15"/>
        <v>27</v>
      </c>
      <c r="AF80" s="242">
        <f t="shared" si="15"/>
        <v>0</v>
      </c>
      <c r="AG80" s="243">
        <f t="shared" si="15"/>
        <v>0</v>
      </c>
    </row>
    <row r="81" spans="1:73" ht="25.5" customHeight="1" x14ac:dyDescent="0.3">
      <c r="A81" s="244" t="s">
        <v>384</v>
      </c>
      <c r="B81" s="215">
        <v>20</v>
      </c>
      <c r="C81" s="529"/>
      <c r="D81" s="223">
        <f t="shared" ref="D81:S82" si="16">SUMIF($A$7:$A$78,$A81,D$7:D$78)/D$5</f>
        <v>0</v>
      </c>
      <c r="E81" s="223">
        <f t="shared" si="16"/>
        <v>20</v>
      </c>
      <c r="F81" s="223">
        <f t="shared" si="16"/>
        <v>4</v>
      </c>
      <c r="G81" s="223">
        <f t="shared" si="16"/>
        <v>16</v>
      </c>
      <c r="H81" s="223">
        <f t="shared" si="16"/>
        <v>7</v>
      </c>
      <c r="I81" s="223">
        <f t="shared" si="16"/>
        <v>13</v>
      </c>
      <c r="J81" s="223">
        <f t="shared" si="16"/>
        <v>20</v>
      </c>
      <c r="K81" s="223">
        <f t="shared" si="16"/>
        <v>20</v>
      </c>
      <c r="L81" s="223">
        <f t="shared" si="16"/>
        <v>0</v>
      </c>
      <c r="M81" s="223">
        <f t="shared" si="16"/>
        <v>0</v>
      </c>
      <c r="N81" s="223">
        <f t="shared" si="16"/>
        <v>10</v>
      </c>
      <c r="O81" s="223">
        <f t="shared" si="16"/>
        <v>9</v>
      </c>
      <c r="P81" s="223">
        <f t="shared" si="16"/>
        <v>1</v>
      </c>
      <c r="Q81" s="223">
        <f t="shared" si="16"/>
        <v>5</v>
      </c>
      <c r="R81" s="223">
        <f t="shared" si="16"/>
        <v>3</v>
      </c>
      <c r="S81" s="223">
        <f t="shared" si="16"/>
        <v>14</v>
      </c>
      <c r="T81" s="223">
        <f t="shared" si="15"/>
        <v>3</v>
      </c>
      <c r="U81" s="223">
        <f t="shared" si="15"/>
        <v>0</v>
      </c>
      <c r="V81" s="223">
        <f t="shared" si="15"/>
        <v>3</v>
      </c>
      <c r="W81" s="223">
        <f t="shared" si="15"/>
        <v>18</v>
      </c>
      <c r="X81" s="223">
        <f t="shared" si="15"/>
        <v>5</v>
      </c>
      <c r="Y81" s="223">
        <f t="shared" si="15"/>
        <v>0</v>
      </c>
      <c r="Z81" s="223">
        <f t="shared" si="15"/>
        <v>5</v>
      </c>
      <c r="AA81" s="223">
        <f t="shared" si="15"/>
        <v>20</v>
      </c>
      <c r="AB81" s="223">
        <f t="shared" si="15"/>
        <v>4</v>
      </c>
      <c r="AC81" s="223">
        <f t="shared" si="15"/>
        <v>0</v>
      </c>
      <c r="AD81" s="223">
        <f t="shared" si="15"/>
        <v>3</v>
      </c>
      <c r="AE81" s="223">
        <f t="shared" si="15"/>
        <v>20</v>
      </c>
      <c r="AF81" s="223">
        <f t="shared" si="15"/>
        <v>0</v>
      </c>
      <c r="AG81" s="245">
        <f t="shared" si="15"/>
        <v>0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</row>
    <row r="82" spans="1:73" ht="25.5" customHeight="1" thickBot="1" x14ac:dyDescent="0.35">
      <c r="A82" s="244" t="s">
        <v>385</v>
      </c>
      <c r="B82" s="215">
        <v>25</v>
      </c>
      <c r="C82" s="529"/>
      <c r="D82" s="246">
        <f t="shared" si="16"/>
        <v>0</v>
      </c>
      <c r="E82" s="246">
        <f t="shared" si="15"/>
        <v>25</v>
      </c>
      <c r="F82" s="246">
        <f t="shared" si="15"/>
        <v>7</v>
      </c>
      <c r="G82" s="246">
        <f t="shared" si="15"/>
        <v>18</v>
      </c>
      <c r="H82" s="246">
        <f t="shared" si="15"/>
        <v>13</v>
      </c>
      <c r="I82" s="246">
        <f t="shared" si="15"/>
        <v>12</v>
      </c>
      <c r="J82" s="246">
        <f t="shared" si="15"/>
        <v>25</v>
      </c>
      <c r="K82" s="246">
        <f t="shared" si="15"/>
        <v>25</v>
      </c>
      <c r="L82" s="246">
        <f t="shared" si="15"/>
        <v>0</v>
      </c>
      <c r="M82" s="246">
        <f t="shared" si="15"/>
        <v>0</v>
      </c>
      <c r="N82" s="246">
        <f t="shared" si="15"/>
        <v>6</v>
      </c>
      <c r="O82" s="246">
        <f t="shared" si="15"/>
        <v>15</v>
      </c>
      <c r="P82" s="246">
        <f t="shared" si="15"/>
        <v>5</v>
      </c>
      <c r="Q82" s="246">
        <f t="shared" si="15"/>
        <v>4</v>
      </c>
      <c r="R82" s="246">
        <f t="shared" si="15"/>
        <v>7</v>
      </c>
      <c r="S82" s="246">
        <f t="shared" si="15"/>
        <v>20</v>
      </c>
      <c r="T82" s="246">
        <f t="shared" si="15"/>
        <v>2</v>
      </c>
      <c r="U82" s="246">
        <f t="shared" si="15"/>
        <v>11</v>
      </c>
      <c r="V82" s="246">
        <f t="shared" si="15"/>
        <v>10</v>
      </c>
      <c r="W82" s="246">
        <f t="shared" si="15"/>
        <v>5</v>
      </c>
      <c r="X82" s="246">
        <f t="shared" si="15"/>
        <v>5</v>
      </c>
      <c r="Y82" s="246">
        <f t="shared" si="15"/>
        <v>0</v>
      </c>
      <c r="Z82" s="246">
        <f t="shared" si="15"/>
        <v>16</v>
      </c>
      <c r="AA82" s="246">
        <f t="shared" si="15"/>
        <v>25</v>
      </c>
      <c r="AB82" s="246">
        <f t="shared" si="15"/>
        <v>7</v>
      </c>
      <c r="AC82" s="246">
        <f t="shared" si="15"/>
        <v>0</v>
      </c>
      <c r="AD82" s="246">
        <f t="shared" si="15"/>
        <v>2</v>
      </c>
      <c r="AE82" s="246">
        <f t="shared" si="15"/>
        <v>25</v>
      </c>
      <c r="AF82" s="246">
        <f t="shared" si="15"/>
        <v>0</v>
      </c>
      <c r="AG82" s="247">
        <f t="shared" si="15"/>
        <v>0</v>
      </c>
      <c r="AH82" s="208"/>
      <c r="AI82" s="208">
        <f>COUNTBLANK(AI$7:AI78)</f>
        <v>0</v>
      </c>
      <c r="AJ82" s="208">
        <f>COUNTBLANK(AJ$7:AJ78)</f>
        <v>0</v>
      </c>
      <c r="AK82" s="208">
        <f>COUNTBLANK(AK$7:AK78)</f>
        <v>0</v>
      </c>
      <c r="AL82" s="208">
        <f>COUNTBLANK(AL$7:AL78)</f>
        <v>0</v>
      </c>
      <c r="AM82" s="208">
        <f>COUNTBLANK(AM$7:AM78)</f>
        <v>5</v>
      </c>
      <c r="AN82" s="208">
        <f>COUNTBLANK(AN$7:AN78)</f>
        <v>5</v>
      </c>
      <c r="AO82" s="208">
        <f>COUNTBLANK(AO$7:AO78)</f>
        <v>1</v>
      </c>
      <c r="AP82" s="208">
        <f>COUNTBLANK(AP$7:AP78)</f>
        <v>0</v>
      </c>
      <c r="AQ82" s="208">
        <f>COUNTBLANK(AQ$7:AQ78)</f>
        <v>0</v>
      </c>
      <c r="AR82" s="208">
        <f>COUNTBLANK(AR$7:AR78)</f>
        <v>0</v>
      </c>
      <c r="AS82" s="208">
        <f>COUNTBLANK(AS$7:AS78)</f>
        <v>0</v>
      </c>
      <c r="AT82" s="208">
        <f>COUNTBLANK(AT$7:AT78)</f>
        <v>0</v>
      </c>
      <c r="AU82" s="208">
        <f>COUNTBLANK(AU$7:AU78)</f>
        <v>17</v>
      </c>
      <c r="AV82" s="208">
        <f>COUNTBLANK(AV$7:AV78)</f>
        <v>26</v>
      </c>
      <c r="AW82" s="208">
        <f>COUNTBLANK(AW$7:AW78)</f>
        <v>32</v>
      </c>
      <c r="AX82" s="208">
        <f>COUNTBLANK(AX$7:AX78)</f>
        <v>32</v>
      </c>
      <c r="AY82" s="208">
        <f>COUNTBLANK(AY$7:AY78)</f>
        <v>32</v>
      </c>
      <c r="AZ82" s="208">
        <f>COUNTBLANK(AZ$7:AZ78)</f>
        <v>16</v>
      </c>
      <c r="BA82" s="208">
        <f>COUNTBLANK(BA$7:BA78)</f>
        <v>14</v>
      </c>
      <c r="BB82" s="208">
        <f>COUNTBLANK(BB$7:BB78)</f>
        <v>14</v>
      </c>
      <c r="BC82" s="208">
        <f>COUNTBLANK(BC$7:BC78)</f>
        <v>23</v>
      </c>
      <c r="BD82" s="208">
        <f>COUNTBLANK(BD$7:BD78)</f>
        <v>32</v>
      </c>
      <c r="BE82" s="208">
        <f>COUNTBLANK(BE$7:BE78)</f>
        <v>32</v>
      </c>
      <c r="BF82" s="208">
        <f>COUNTBLANK(BF$7:BF78)</f>
        <v>32</v>
      </c>
      <c r="BG82" s="208">
        <f>COUNTBLANK(BG$7:BG78)</f>
        <v>24</v>
      </c>
      <c r="BH82" s="208">
        <f>COUNTBLANK(BH$7:BH78)</f>
        <v>0</v>
      </c>
      <c r="BI82" s="208">
        <f>COUNTBLANK(BI$7:BI78)</f>
        <v>0</v>
      </c>
      <c r="BJ82" s="208">
        <f>COUNTBLANK(BJ$7:BJ78)</f>
        <v>0</v>
      </c>
      <c r="BK82" s="208">
        <f>COUNTBLANK(BK$7:BK78)</f>
        <v>5</v>
      </c>
      <c r="BL82" s="208">
        <f>COUNTBLANK(BL$7:BL78)</f>
        <v>0</v>
      </c>
      <c r="BM82" s="208"/>
      <c r="BN82" s="208"/>
      <c r="BO82" s="208"/>
      <c r="BP82" s="208"/>
      <c r="BQ82" s="208"/>
    </row>
    <row r="83" spans="1:73" ht="25.5" customHeight="1" thickBot="1" x14ac:dyDescent="0.35">
      <c r="A83" s="248"/>
      <c r="B83" s="236"/>
      <c r="C83" s="530"/>
      <c r="D83" s="249">
        <f>SUM(D80:D82)</f>
        <v>9</v>
      </c>
      <c r="E83" s="250">
        <f t="shared" ref="E83:AG83" si="17">SUM(E80:E82)</f>
        <v>63</v>
      </c>
      <c r="F83" s="250">
        <f t="shared" si="17"/>
        <v>18</v>
      </c>
      <c r="G83" s="250">
        <f t="shared" si="17"/>
        <v>54</v>
      </c>
      <c r="H83" s="250">
        <f t="shared" si="17"/>
        <v>30</v>
      </c>
      <c r="I83" s="250">
        <f t="shared" si="17"/>
        <v>42</v>
      </c>
      <c r="J83" s="250">
        <f t="shared" si="17"/>
        <v>72</v>
      </c>
      <c r="K83" s="250">
        <f t="shared" si="17"/>
        <v>72</v>
      </c>
      <c r="L83" s="250">
        <f t="shared" si="17"/>
        <v>0</v>
      </c>
      <c r="M83" s="250">
        <f t="shared" si="17"/>
        <v>0</v>
      </c>
      <c r="N83" s="250">
        <f t="shared" si="17"/>
        <v>26</v>
      </c>
      <c r="O83" s="250">
        <f t="shared" si="17"/>
        <v>39</v>
      </c>
      <c r="P83" s="250">
        <f t="shared" si="17"/>
        <v>8</v>
      </c>
      <c r="Q83" s="250">
        <f t="shared" si="17"/>
        <v>17</v>
      </c>
      <c r="R83" s="250">
        <f t="shared" si="17"/>
        <v>15</v>
      </c>
      <c r="S83" s="250">
        <f t="shared" si="17"/>
        <v>49</v>
      </c>
      <c r="T83" s="250">
        <f t="shared" si="17"/>
        <v>10</v>
      </c>
      <c r="U83" s="250">
        <f t="shared" si="17"/>
        <v>11</v>
      </c>
      <c r="V83" s="250">
        <f t="shared" si="17"/>
        <v>31</v>
      </c>
      <c r="W83" s="250">
        <f t="shared" si="17"/>
        <v>32</v>
      </c>
      <c r="X83" s="250">
        <f t="shared" si="17"/>
        <v>18</v>
      </c>
      <c r="Y83" s="250">
        <f t="shared" si="17"/>
        <v>0</v>
      </c>
      <c r="Z83" s="250">
        <f t="shared" si="17"/>
        <v>30</v>
      </c>
      <c r="AA83" s="250">
        <f t="shared" si="17"/>
        <v>72</v>
      </c>
      <c r="AB83" s="250">
        <f t="shared" si="17"/>
        <v>18</v>
      </c>
      <c r="AC83" s="250">
        <f t="shared" si="17"/>
        <v>0</v>
      </c>
      <c r="AD83" s="250">
        <f t="shared" si="17"/>
        <v>10</v>
      </c>
      <c r="AE83" s="250">
        <f t="shared" si="17"/>
        <v>72</v>
      </c>
      <c r="AF83" s="250">
        <f t="shared" si="17"/>
        <v>0</v>
      </c>
      <c r="AG83" s="251">
        <f t="shared" si="17"/>
        <v>0</v>
      </c>
      <c r="AH83" s="208"/>
      <c r="AI83" s="208" t="e">
        <f ca="1">ACOUNTIF(AI$1:AI81,"G")</f>
        <v>#NAME?</v>
      </c>
      <c r="AJ83" s="208"/>
      <c r="AK83" s="208"/>
      <c r="AL83" s="208"/>
      <c r="AM83" s="208"/>
      <c r="AN83" s="208"/>
      <c r="BG83" s="205"/>
    </row>
    <row r="84" spans="1:73" ht="25.5" customHeight="1" x14ac:dyDescent="0.3">
      <c r="A84" s="248"/>
      <c r="B84" s="236"/>
      <c r="C84" s="236" t="s">
        <v>387</v>
      </c>
      <c r="D84" s="252">
        <v>1</v>
      </c>
      <c r="E84" s="252">
        <v>3</v>
      </c>
      <c r="F84" s="252">
        <v>1</v>
      </c>
      <c r="G84" s="252">
        <v>3</v>
      </c>
      <c r="H84" s="252">
        <v>2</v>
      </c>
      <c r="I84" s="252">
        <v>2</v>
      </c>
      <c r="J84" s="252">
        <v>4</v>
      </c>
      <c r="K84" s="252">
        <v>4</v>
      </c>
      <c r="L84" s="252">
        <v>0</v>
      </c>
      <c r="M84" s="252">
        <v>0</v>
      </c>
      <c r="N84" s="252">
        <v>1</v>
      </c>
      <c r="O84" s="252">
        <v>2</v>
      </c>
      <c r="P84" s="252">
        <v>1</v>
      </c>
      <c r="Q84" s="252">
        <v>1</v>
      </c>
      <c r="R84" s="252">
        <v>1</v>
      </c>
      <c r="S84" s="252">
        <v>2</v>
      </c>
      <c r="T84" s="252">
        <v>1</v>
      </c>
      <c r="U84" s="252">
        <v>1</v>
      </c>
      <c r="V84" s="252">
        <v>2</v>
      </c>
      <c r="W84" s="252">
        <v>2</v>
      </c>
      <c r="X84" s="252">
        <v>1</v>
      </c>
      <c r="Y84" s="252">
        <v>0</v>
      </c>
      <c r="Z84" s="252">
        <v>2</v>
      </c>
      <c r="AA84" s="252">
        <v>2</v>
      </c>
      <c r="AB84" s="252">
        <v>1</v>
      </c>
      <c r="AC84" s="252">
        <v>0</v>
      </c>
      <c r="AD84" s="252">
        <v>1</v>
      </c>
      <c r="AE84" s="252">
        <v>4</v>
      </c>
      <c r="AF84" s="252">
        <v>0</v>
      </c>
      <c r="AG84" s="253">
        <v>0</v>
      </c>
      <c r="AH84" s="208"/>
      <c r="AI84" s="208">
        <f>COUNTBLANK(AI$1:AI82)</f>
        <v>7</v>
      </c>
      <c r="AJ84" s="208">
        <f>COUNTBLANK(AJ$1:AJ82)</f>
        <v>8</v>
      </c>
      <c r="AK84" s="208">
        <f>COUNTBLANK(AK$1:AK82)</f>
        <v>8</v>
      </c>
      <c r="AL84" s="208">
        <f>COUNTBLANK(AL$1:AL82)</f>
        <v>8</v>
      </c>
      <c r="AM84" s="208">
        <f>COUNTBLANK(AM$1:AM82)</f>
        <v>13</v>
      </c>
      <c r="AN84" s="208">
        <f>COUNTBLANK(AN$1:AN82)</f>
        <v>12</v>
      </c>
      <c r="AO84" s="208">
        <f>COUNTBLANK(AO$1:AO82)</f>
        <v>9</v>
      </c>
      <c r="AP84" s="208">
        <f>COUNTBLANK(AP$1:AP82)</f>
        <v>8</v>
      </c>
      <c r="AQ84" s="208">
        <f>COUNTBLANK(AQ$1:AQ82)</f>
        <v>8</v>
      </c>
      <c r="AR84" s="208">
        <f>COUNTBLANK(AR$1:AR82)</f>
        <v>8</v>
      </c>
      <c r="AS84" s="208">
        <f>COUNTBLANK(AS$1:AS82)</f>
        <v>7</v>
      </c>
      <c r="AT84" s="208">
        <f>COUNTBLANK(AT$1:AT82)</f>
        <v>8</v>
      </c>
      <c r="BG84" s="205"/>
    </row>
    <row r="85" spans="1:73" ht="25.5" customHeight="1" thickBot="1" x14ac:dyDescent="0.35">
      <c r="A85" s="254"/>
      <c r="B85" s="255"/>
      <c r="C85" s="255" t="s">
        <v>388</v>
      </c>
      <c r="D85" s="256">
        <f>D84*D5</f>
        <v>1</v>
      </c>
      <c r="E85" s="256">
        <f t="shared" ref="E85:AG85" si="18">E84*E5</f>
        <v>3</v>
      </c>
      <c r="F85" s="256">
        <f t="shared" si="18"/>
        <v>4</v>
      </c>
      <c r="G85" s="256">
        <f t="shared" si="18"/>
        <v>18</v>
      </c>
      <c r="H85" s="256">
        <f t="shared" si="18"/>
        <v>8</v>
      </c>
      <c r="I85" s="256">
        <f t="shared" si="18"/>
        <v>12</v>
      </c>
      <c r="J85" s="256">
        <f t="shared" si="18"/>
        <v>12</v>
      </c>
      <c r="K85" s="256">
        <f t="shared" si="18"/>
        <v>12</v>
      </c>
      <c r="L85" s="256">
        <f t="shared" si="18"/>
        <v>0</v>
      </c>
      <c r="M85" s="256">
        <f t="shared" si="18"/>
        <v>0</v>
      </c>
      <c r="N85" s="256">
        <f t="shared" si="18"/>
        <v>3</v>
      </c>
      <c r="O85" s="256">
        <f t="shared" si="18"/>
        <v>6</v>
      </c>
      <c r="P85" s="256">
        <f t="shared" si="18"/>
        <v>3</v>
      </c>
      <c r="Q85" s="256">
        <f t="shared" si="18"/>
        <v>3</v>
      </c>
      <c r="R85" s="256">
        <f t="shared" si="18"/>
        <v>3</v>
      </c>
      <c r="S85" s="256">
        <f t="shared" si="18"/>
        <v>6</v>
      </c>
      <c r="T85" s="256">
        <f t="shared" si="18"/>
        <v>3</v>
      </c>
      <c r="U85" s="256">
        <f t="shared" si="18"/>
        <v>2</v>
      </c>
      <c r="V85" s="256">
        <f t="shared" si="18"/>
        <v>4</v>
      </c>
      <c r="W85" s="256">
        <f t="shared" si="18"/>
        <v>4</v>
      </c>
      <c r="X85" s="256">
        <f t="shared" si="18"/>
        <v>1</v>
      </c>
      <c r="Y85" s="256">
        <f t="shared" si="18"/>
        <v>0</v>
      </c>
      <c r="Z85" s="256">
        <f t="shared" si="18"/>
        <v>2</v>
      </c>
      <c r="AA85" s="256">
        <f t="shared" si="18"/>
        <v>2</v>
      </c>
      <c r="AB85" s="256">
        <f t="shared" si="18"/>
        <v>1</v>
      </c>
      <c r="AC85" s="256">
        <f t="shared" si="18"/>
        <v>0</v>
      </c>
      <c r="AD85" s="256">
        <f t="shared" si="18"/>
        <v>1</v>
      </c>
      <c r="AE85" s="256">
        <f t="shared" si="18"/>
        <v>4</v>
      </c>
      <c r="AF85" s="256">
        <f t="shared" si="18"/>
        <v>0</v>
      </c>
      <c r="AG85" s="257">
        <f t="shared" si="18"/>
        <v>0</v>
      </c>
      <c r="AH85" s="208"/>
      <c r="AI85" s="208"/>
      <c r="AJ85" s="208"/>
      <c r="AK85" s="208"/>
      <c r="AL85" s="208"/>
      <c r="AM85" s="208"/>
      <c r="AN85" s="208"/>
      <c r="BG85" s="205"/>
    </row>
    <row r="86" spans="1:73" ht="25.5" customHeight="1" x14ac:dyDescent="0.3">
      <c r="B86" s="206"/>
      <c r="C86" s="206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BG86" s="205"/>
    </row>
    <row r="87" spans="1:73" ht="25.5" customHeight="1" x14ac:dyDescent="0.3">
      <c r="B87" s="206"/>
      <c r="C87" s="206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BG87" s="205"/>
    </row>
    <row r="88" spans="1:73" ht="25.5" customHeight="1" x14ac:dyDescent="0.3">
      <c r="B88" s="206"/>
      <c r="C88" s="206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BG88" s="205"/>
    </row>
    <row r="89" spans="1:73" ht="25.5" customHeight="1" x14ac:dyDescent="0.3">
      <c r="B89" s="206"/>
      <c r="C89" s="206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BG89" s="205"/>
    </row>
    <row r="90" spans="1:73" ht="25.5" customHeight="1" x14ac:dyDescent="0.3">
      <c r="B90" s="206"/>
      <c r="C90" s="206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BG90" s="205"/>
    </row>
    <row r="91" spans="1:73" ht="25.5" customHeight="1" x14ac:dyDescent="0.3">
      <c r="B91" s="206"/>
      <c r="C91" s="206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BG91" s="205"/>
    </row>
    <row r="92" spans="1:73" ht="25.5" customHeight="1" x14ac:dyDescent="0.3">
      <c r="B92" s="206"/>
      <c r="C92" s="206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BG92" s="205"/>
    </row>
    <row r="93" spans="1:73" ht="25.5" customHeight="1" x14ac:dyDescent="0.3">
      <c r="B93" s="206"/>
      <c r="C93" s="206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BG93" s="205"/>
    </row>
    <row r="94" spans="1:73" ht="25.5" customHeight="1" x14ac:dyDescent="0.3">
      <c r="B94" s="206"/>
      <c r="C94" s="206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BG94" s="205"/>
    </row>
    <row r="95" spans="1:73" ht="25.5" customHeight="1" x14ac:dyDescent="0.3">
      <c r="B95" s="206"/>
      <c r="C95" s="206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BG95" s="205"/>
    </row>
    <row r="96" spans="1:73" ht="25.5" customHeight="1" x14ac:dyDescent="0.3">
      <c r="B96" s="206"/>
      <c r="C96" s="206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BG96" s="205"/>
    </row>
    <row r="97" spans="2:59" ht="25.5" customHeight="1" x14ac:dyDescent="0.3">
      <c r="B97" s="206"/>
      <c r="C97" s="206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BG97" s="205"/>
    </row>
    <row r="98" spans="2:59" ht="25.5" customHeight="1" x14ac:dyDescent="0.3">
      <c r="B98" s="206"/>
      <c r="C98" s="206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BG98" s="205"/>
    </row>
    <row r="99" spans="2:59" ht="25.5" customHeight="1" x14ac:dyDescent="0.3">
      <c r="B99" s="206"/>
      <c r="C99" s="206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BG99" s="205"/>
    </row>
    <row r="100" spans="2:59" ht="25.5" customHeight="1" x14ac:dyDescent="0.3">
      <c r="B100" s="206"/>
      <c r="C100" s="206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BG100" s="205"/>
    </row>
    <row r="101" spans="2:59" ht="25.5" customHeight="1" x14ac:dyDescent="0.3">
      <c r="B101" s="206"/>
      <c r="C101" s="206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BG101" s="205"/>
    </row>
    <row r="102" spans="2:59" ht="25.5" customHeight="1" x14ac:dyDescent="0.3">
      <c r="B102" s="206"/>
      <c r="C102" s="206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BG102" s="205"/>
    </row>
    <row r="103" spans="2:59" ht="25.5" customHeight="1" x14ac:dyDescent="0.3">
      <c r="B103" s="206"/>
      <c r="C103" s="206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BG103" s="205"/>
    </row>
    <row r="104" spans="2:59" ht="25.5" customHeight="1" x14ac:dyDescent="0.3">
      <c r="B104" s="206"/>
      <c r="C104" s="206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BG104" s="205"/>
    </row>
    <row r="105" spans="2:59" ht="25.5" customHeight="1" x14ac:dyDescent="0.3">
      <c r="B105" s="206"/>
      <c r="C105" s="206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BG105" s="205"/>
    </row>
    <row r="106" spans="2:59" ht="25.5" customHeight="1" x14ac:dyDescent="0.3">
      <c r="B106" s="206"/>
      <c r="C106" s="206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BG106" s="205"/>
    </row>
    <row r="107" spans="2:59" ht="25.5" customHeight="1" x14ac:dyDescent="0.3">
      <c r="B107" s="206"/>
      <c r="C107" s="206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BG107" s="205"/>
    </row>
    <row r="108" spans="2:59" ht="25.5" customHeight="1" x14ac:dyDescent="0.3">
      <c r="B108" s="206"/>
      <c r="C108" s="206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BG108" s="205"/>
    </row>
    <row r="109" spans="2:59" ht="25.5" customHeight="1" x14ac:dyDescent="0.3">
      <c r="B109" s="206"/>
      <c r="C109" s="206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BG109" s="205"/>
    </row>
    <row r="110" spans="2:59" ht="25.5" customHeight="1" x14ac:dyDescent="0.3">
      <c r="B110" s="206"/>
      <c r="C110" s="206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BG110" s="205"/>
    </row>
    <row r="111" spans="2:59" ht="25.5" customHeight="1" x14ac:dyDescent="0.3">
      <c r="B111" s="206"/>
      <c r="C111" s="206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BG111" s="205"/>
    </row>
    <row r="112" spans="2:59" ht="25.5" customHeight="1" x14ac:dyDescent="0.3">
      <c r="B112" s="206"/>
      <c r="C112" s="206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BG112" s="205"/>
    </row>
    <row r="113" spans="2:59" ht="25.5" customHeight="1" x14ac:dyDescent="0.3">
      <c r="B113" s="206"/>
      <c r="C113" s="206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BG113" s="205"/>
    </row>
    <row r="114" spans="2:59" ht="25.5" customHeight="1" x14ac:dyDescent="0.3">
      <c r="B114" s="206"/>
      <c r="C114" s="206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BG114" s="205"/>
    </row>
    <row r="115" spans="2:59" ht="25.5" customHeight="1" x14ac:dyDescent="0.3">
      <c r="B115" s="206"/>
      <c r="C115" s="206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BG115" s="205"/>
    </row>
    <row r="116" spans="2:59" ht="25.5" customHeight="1" x14ac:dyDescent="0.3">
      <c r="B116" s="206"/>
      <c r="C116" s="206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BG116" s="205"/>
    </row>
    <row r="117" spans="2:59" ht="25.5" customHeight="1" x14ac:dyDescent="0.3">
      <c r="B117" s="206"/>
      <c r="C117" s="206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BG117" s="205"/>
    </row>
    <row r="118" spans="2:59" ht="25.5" customHeight="1" x14ac:dyDescent="0.3">
      <c r="B118" s="206"/>
      <c r="C118" s="206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BG118" s="205"/>
    </row>
    <row r="119" spans="2:59" ht="25.5" customHeight="1" x14ac:dyDescent="0.3">
      <c r="B119" s="206"/>
      <c r="C119" s="206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BG119" s="205"/>
    </row>
    <row r="120" spans="2:59" ht="25.5" customHeight="1" x14ac:dyDescent="0.3">
      <c r="B120" s="206"/>
      <c r="C120" s="206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BG120" s="205"/>
    </row>
    <row r="121" spans="2:59" ht="25.5" customHeight="1" x14ac:dyDescent="0.3">
      <c r="B121" s="206"/>
      <c r="C121" s="206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BG121" s="205"/>
    </row>
    <row r="122" spans="2:59" ht="25.5" customHeight="1" x14ac:dyDescent="0.3">
      <c r="B122" s="206"/>
      <c r="C122" s="206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BG122" s="205"/>
    </row>
    <row r="123" spans="2:59" ht="25.5" customHeight="1" x14ac:dyDescent="0.3">
      <c r="B123" s="206"/>
      <c r="C123" s="206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BG123" s="205"/>
    </row>
    <row r="124" spans="2:59" ht="25.5" customHeight="1" x14ac:dyDescent="0.3">
      <c r="B124" s="206"/>
      <c r="C124" s="206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BG124" s="205"/>
    </row>
    <row r="125" spans="2:59" ht="25.5" customHeight="1" x14ac:dyDescent="0.3">
      <c r="B125" s="206"/>
      <c r="C125" s="206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BG125" s="205"/>
    </row>
    <row r="126" spans="2:59" ht="25.5" customHeight="1" x14ac:dyDescent="0.3">
      <c r="B126" s="206"/>
      <c r="C126" s="206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BG126" s="205"/>
    </row>
    <row r="127" spans="2:59" ht="25.5" customHeight="1" x14ac:dyDescent="0.3">
      <c r="B127" s="206"/>
      <c r="C127" s="206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BG127" s="205"/>
    </row>
    <row r="128" spans="2:59" ht="25.5" customHeight="1" x14ac:dyDescent="0.3">
      <c r="B128" s="206"/>
      <c r="C128" s="206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BG128" s="205"/>
    </row>
    <row r="129" spans="2:59" ht="25.5" customHeight="1" x14ac:dyDescent="0.3">
      <c r="B129" s="206"/>
      <c r="C129" s="206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BG129" s="205"/>
    </row>
    <row r="130" spans="2:59" ht="25.5" customHeight="1" x14ac:dyDescent="0.3">
      <c r="B130" s="206"/>
      <c r="C130" s="206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BG130" s="205"/>
    </row>
    <row r="131" spans="2:59" ht="25.5" customHeight="1" x14ac:dyDescent="0.3">
      <c r="B131" s="206"/>
      <c r="C131" s="206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BG131" s="205"/>
    </row>
    <row r="132" spans="2:59" ht="25.5" customHeight="1" x14ac:dyDescent="0.3">
      <c r="B132" s="206"/>
      <c r="C132" s="206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BG132" s="205"/>
    </row>
    <row r="133" spans="2:59" ht="25.5" customHeight="1" x14ac:dyDescent="0.3">
      <c r="B133" s="206"/>
      <c r="C133" s="206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BG133" s="205"/>
    </row>
    <row r="134" spans="2:59" ht="25.5" customHeight="1" x14ac:dyDescent="0.3">
      <c r="B134" s="206"/>
      <c r="C134" s="206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BG134" s="205"/>
    </row>
    <row r="135" spans="2:59" ht="25.5" customHeight="1" x14ac:dyDescent="0.3">
      <c r="B135" s="206"/>
      <c r="C135" s="206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BG135" s="205"/>
    </row>
    <row r="136" spans="2:59" ht="25.5" customHeight="1" x14ac:dyDescent="0.3">
      <c r="B136" s="206"/>
      <c r="C136" s="206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BG136" s="205"/>
    </row>
    <row r="137" spans="2:59" ht="25.5" customHeight="1" x14ac:dyDescent="0.3">
      <c r="B137" s="206"/>
      <c r="C137" s="206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BG137" s="205"/>
    </row>
    <row r="138" spans="2:59" ht="25.5" customHeight="1" x14ac:dyDescent="0.3">
      <c r="B138" s="206"/>
      <c r="C138" s="206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BG138" s="205"/>
    </row>
    <row r="139" spans="2:59" ht="25.5" customHeight="1" x14ac:dyDescent="0.3">
      <c r="B139" s="206"/>
      <c r="C139" s="206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BG139" s="205"/>
    </row>
    <row r="140" spans="2:59" ht="25.5" customHeight="1" x14ac:dyDescent="0.3">
      <c r="B140" s="206"/>
      <c r="C140" s="206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BG140" s="205"/>
    </row>
    <row r="141" spans="2:59" ht="25.5" customHeight="1" x14ac:dyDescent="0.3">
      <c r="B141" s="206"/>
      <c r="C141" s="206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BG141" s="205"/>
    </row>
    <row r="142" spans="2:59" ht="25.5" customHeight="1" x14ac:dyDescent="0.3">
      <c r="B142" s="206"/>
      <c r="C142" s="206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BG142" s="205"/>
    </row>
    <row r="143" spans="2:59" ht="25.5" customHeight="1" x14ac:dyDescent="0.3">
      <c r="B143" s="206"/>
      <c r="C143" s="206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BG143" s="205"/>
    </row>
    <row r="144" spans="2:59" ht="25.5" customHeight="1" x14ac:dyDescent="0.3">
      <c r="B144" s="206"/>
      <c r="C144" s="206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BG144" s="205"/>
    </row>
    <row r="145" spans="2:59" ht="25.5" customHeight="1" x14ac:dyDescent="0.3">
      <c r="B145" s="206"/>
      <c r="C145" s="206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BG145" s="205"/>
    </row>
    <row r="146" spans="2:59" ht="25.5" customHeight="1" x14ac:dyDescent="0.3">
      <c r="B146" s="206"/>
      <c r="C146" s="206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BG146" s="205"/>
    </row>
    <row r="147" spans="2:59" ht="25.5" customHeight="1" x14ac:dyDescent="0.3">
      <c r="B147" s="206"/>
      <c r="C147" s="206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BG147" s="205"/>
    </row>
    <row r="148" spans="2:59" ht="25.5" customHeight="1" x14ac:dyDescent="0.3">
      <c r="B148" s="206"/>
      <c r="C148" s="206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BG148" s="205"/>
    </row>
    <row r="149" spans="2:59" ht="25.5" customHeight="1" x14ac:dyDescent="0.3">
      <c r="B149" s="206"/>
      <c r="C149" s="206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BG149" s="205"/>
    </row>
    <row r="150" spans="2:59" ht="25.5" customHeight="1" x14ac:dyDescent="0.3">
      <c r="B150" s="206"/>
      <c r="C150" s="206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BG150" s="205"/>
    </row>
    <row r="151" spans="2:59" ht="25.5" customHeight="1" x14ac:dyDescent="0.3">
      <c r="B151" s="206"/>
      <c r="C151" s="206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BG151" s="205"/>
    </row>
    <row r="152" spans="2:59" ht="25.5" customHeight="1" x14ac:dyDescent="0.3">
      <c r="B152" s="206"/>
      <c r="C152" s="206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BG152" s="205"/>
    </row>
    <row r="153" spans="2:59" ht="25.5" customHeight="1" x14ac:dyDescent="0.3">
      <c r="B153" s="206"/>
      <c r="C153" s="206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BG153" s="205"/>
    </row>
    <row r="154" spans="2:59" ht="25.5" customHeight="1" x14ac:dyDescent="0.3">
      <c r="B154" s="206"/>
      <c r="C154" s="206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BG154" s="205"/>
    </row>
    <row r="155" spans="2:59" ht="25.5" customHeight="1" x14ac:dyDescent="0.3">
      <c r="B155" s="206"/>
      <c r="C155" s="206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BG155" s="205"/>
    </row>
    <row r="156" spans="2:59" ht="25.5" customHeight="1" x14ac:dyDescent="0.3">
      <c r="B156" s="206"/>
      <c r="C156" s="206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BG156" s="205"/>
    </row>
    <row r="157" spans="2:59" ht="25.5" customHeight="1" x14ac:dyDescent="0.3">
      <c r="B157" s="206"/>
      <c r="C157" s="206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BG157" s="205"/>
    </row>
    <row r="158" spans="2:59" ht="25.5" customHeight="1" x14ac:dyDescent="0.3">
      <c r="B158" s="206"/>
      <c r="C158" s="206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BG158" s="205"/>
    </row>
    <row r="159" spans="2:59" ht="25.5" customHeight="1" x14ac:dyDescent="0.3">
      <c r="B159" s="206"/>
      <c r="C159" s="206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BG159" s="205"/>
    </row>
    <row r="160" spans="2:59" ht="25.5" customHeight="1" x14ac:dyDescent="0.3">
      <c r="B160" s="206"/>
      <c r="C160" s="206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BG160" s="205"/>
    </row>
    <row r="161" spans="2:59" ht="25.5" customHeight="1" x14ac:dyDescent="0.3">
      <c r="B161" s="206"/>
      <c r="C161" s="206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BG161" s="205"/>
    </row>
    <row r="162" spans="2:59" ht="25.5" customHeight="1" x14ac:dyDescent="0.3">
      <c r="B162" s="206"/>
      <c r="C162" s="206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BG162" s="205"/>
    </row>
    <row r="163" spans="2:59" ht="25.5" customHeight="1" x14ac:dyDescent="0.3">
      <c r="B163" s="206"/>
      <c r="C163" s="206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BG163" s="205"/>
    </row>
    <row r="164" spans="2:59" ht="25.5" customHeight="1" x14ac:dyDescent="0.3">
      <c r="B164" s="206"/>
      <c r="C164" s="206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BG164" s="205"/>
    </row>
    <row r="165" spans="2:59" ht="25.5" customHeight="1" x14ac:dyDescent="0.3">
      <c r="B165" s="206"/>
      <c r="C165" s="206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BG165" s="205"/>
    </row>
    <row r="166" spans="2:59" ht="25.5" customHeight="1" x14ac:dyDescent="0.3">
      <c r="B166" s="206"/>
      <c r="C166" s="206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BG166" s="205"/>
    </row>
    <row r="167" spans="2:59" ht="25.5" customHeight="1" x14ac:dyDescent="0.3">
      <c r="B167" s="206"/>
      <c r="C167" s="206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BG167" s="205"/>
    </row>
    <row r="168" spans="2:59" ht="25.5" customHeight="1" x14ac:dyDescent="0.3">
      <c r="B168" s="206"/>
      <c r="C168" s="206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BG168" s="205"/>
    </row>
    <row r="169" spans="2:59" ht="25.5" customHeight="1" x14ac:dyDescent="0.3">
      <c r="B169" s="206"/>
      <c r="C169" s="206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BG169" s="205"/>
    </row>
    <row r="170" spans="2:59" ht="25.5" customHeight="1" x14ac:dyDescent="0.3">
      <c r="B170" s="206"/>
      <c r="C170" s="206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BG170" s="205"/>
    </row>
    <row r="171" spans="2:59" ht="25.5" customHeight="1" x14ac:dyDescent="0.3">
      <c r="B171" s="206"/>
      <c r="C171" s="206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BG171" s="205"/>
    </row>
    <row r="172" spans="2:59" ht="25.5" customHeight="1" x14ac:dyDescent="0.3">
      <c r="B172" s="206"/>
      <c r="C172" s="206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BG172" s="205"/>
    </row>
    <row r="173" spans="2:59" ht="25.5" customHeight="1" x14ac:dyDescent="0.3">
      <c r="B173" s="206"/>
      <c r="C173" s="206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BG173" s="205"/>
    </row>
    <row r="174" spans="2:59" ht="25.5" customHeight="1" x14ac:dyDescent="0.3">
      <c r="B174" s="206"/>
      <c r="C174" s="206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BG174" s="205"/>
    </row>
    <row r="175" spans="2:59" ht="25.5" customHeight="1" x14ac:dyDescent="0.3">
      <c r="B175" s="206"/>
      <c r="C175" s="206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BG175" s="205"/>
    </row>
    <row r="176" spans="2:59" ht="25.5" customHeight="1" x14ac:dyDescent="0.3">
      <c r="B176" s="206"/>
      <c r="C176" s="206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BG176" s="205"/>
    </row>
    <row r="177" spans="2:59" ht="25.5" customHeight="1" x14ac:dyDescent="0.3">
      <c r="B177" s="206"/>
      <c r="C177" s="206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BG177" s="205"/>
    </row>
    <row r="178" spans="2:59" ht="25.5" customHeight="1" x14ac:dyDescent="0.3">
      <c r="B178" s="206"/>
      <c r="C178" s="206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BG178" s="205"/>
    </row>
    <row r="179" spans="2:59" ht="25.5" customHeight="1" x14ac:dyDescent="0.3">
      <c r="B179" s="206"/>
      <c r="C179" s="206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BG179" s="205"/>
    </row>
    <row r="180" spans="2:59" ht="25.5" customHeight="1" x14ac:dyDescent="0.3">
      <c r="B180" s="206"/>
      <c r="C180" s="206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BG180" s="205"/>
    </row>
    <row r="181" spans="2:59" ht="25.5" customHeight="1" x14ac:dyDescent="0.3">
      <c r="B181" s="206"/>
      <c r="C181" s="206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BG181" s="205"/>
    </row>
    <row r="182" spans="2:59" ht="25.5" customHeight="1" x14ac:dyDescent="0.3">
      <c r="B182" s="206"/>
      <c r="C182" s="206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BG182" s="205"/>
    </row>
    <row r="183" spans="2:59" ht="25.5" customHeight="1" x14ac:dyDescent="0.3">
      <c r="B183" s="206"/>
      <c r="C183" s="206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BG183" s="205"/>
    </row>
    <row r="184" spans="2:59" ht="25.5" customHeight="1" x14ac:dyDescent="0.3">
      <c r="B184" s="206"/>
      <c r="C184" s="206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BG184" s="205"/>
    </row>
    <row r="185" spans="2:59" ht="25.5" customHeight="1" x14ac:dyDescent="0.3">
      <c r="B185" s="206"/>
      <c r="C185" s="206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BG185" s="205"/>
    </row>
    <row r="186" spans="2:59" ht="25.5" customHeight="1" x14ac:dyDescent="0.3">
      <c r="B186" s="206"/>
      <c r="C186" s="206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BG186" s="205"/>
    </row>
    <row r="187" spans="2:59" ht="25.5" customHeight="1" x14ac:dyDescent="0.3">
      <c r="B187" s="206"/>
      <c r="C187" s="206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BG187" s="205"/>
    </row>
    <row r="188" spans="2:59" ht="25.5" customHeight="1" x14ac:dyDescent="0.3">
      <c r="B188" s="206"/>
      <c r="C188" s="206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BG188" s="205"/>
    </row>
    <row r="189" spans="2:59" ht="25.5" customHeight="1" x14ac:dyDescent="0.3">
      <c r="B189" s="206"/>
      <c r="C189" s="206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BG189" s="205"/>
    </row>
    <row r="190" spans="2:59" ht="25.5" customHeight="1" x14ac:dyDescent="0.3">
      <c r="B190" s="206"/>
      <c r="C190" s="206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BG190" s="205"/>
    </row>
    <row r="191" spans="2:59" ht="25.5" customHeight="1" x14ac:dyDescent="0.3">
      <c r="B191" s="206"/>
      <c r="C191" s="206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BG191" s="205"/>
    </row>
    <row r="192" spans="2:59" ht="25.5" customHeight="1" x14ac:dyDescent="0.3">
      <c r="B192" s="206"/>
      <c r="C192" s="206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BG192" s="205"/>
    </row>
    <row r="193" spans="2:59" ht="25.5" customHeight="1" x14ac:dyDescent="0.3">
      <c r="B193" s="206"/>
      <c r="C193" s="206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BG193" s="205"/>
    </row>
    <row r="194" spans="2:59" ht="25.5" customHeight="1" x14ac:dyDescent="0.3">
      <c r="B194" s="206"/>
      <c r="C194" s="206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BG194" s="205"/>
    </row>
    <row r="195" spans="2:59" ht="25.5" customHeight="1" x14ac:dyDescent="0.3">
      <c r="B195" s="206"/>
      <c r="C195" s="206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BG195" s="205"/>
    </row>
    <row r="196" spans="2:59" ht="25.5" customHeight="1" x14ac:dyDescent="0.3">
      <c r="B196" s="206"/>
      <c r="C196" s="206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BG196" s="205"/>
    </row>
    <row r="197" spans="2:59" ht="25.5" customHeight="1" x14ac:dyDescent="0.3">
      <c r="B197" s="206"/>
      <c r="C197" s="206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BG197" s="205"/>
    </row>
    <row r="198" spans="2:59" ht="25.5" customHeight="1" x14ac:dyDescent="0.3">
      <c r="B198" s="206"/>
      <c r="C198" s="206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BG198" s="205"/>
    </row>
    <row r="199" spans="2:59" ht="25.5" customHeight="1" x14ac:dyDescent="0.3">
      <c r="B199" s="206"/>
      <c r="C199" s="206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BG199" s="205"/>
    </row>
    <row r="200" spans="2:59" ht="25.5" customHeight="1" x14ac:dyDescent="0.3">
      <c r="B200" s="206"/>
      <c r="C200" s="206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BG200" s="205"/>
    </row>
    <row r="201" spans="2:59" ht="25.5" customHeight="1" x14ac:dyDescent="0.3">
      <c r="B201" s="206"/>
      <c r="C201" s="206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BG201" s="205"/>
    </row>
    <row r="202" spans="2:59" ht="25.5" customHeight="1" x14ac:dyDescent="0.3">
      <c r="B202" s="206"/>
      <c r="C202" s="206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BG202" s="205"/>
    </row>
    <row r="203" spans="2:59" ht="25.5" customHeight="1" x14ac:dyDescent="0.3">
      <c r="B203" s="206"/>
      <c r="C203" s="206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BG203" s="205"/>
    </row>
    <row r="204" spans="2:59" ht="25.5" customHeight="1" x14ac:dyDescent="0.3">
      <c r="B204" s="206"/>
      <c r="C204" s="206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BG204" s="205"/>
    </row>
    <row r="205" spans="2:59" ht="25.5" customHeight="1" x14ac:dyDescent="0.3">
      <c r="B205" s="206"/>
      <c r="C205" s="206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BG205" s="205"/>
    </row>
    <row r="206" spans="2:59" ht="25.5" customHeight="1" x14ac:dyDescent="0.3">
      <c r="B206" s="206"/>
      <c r="C206" s="206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BG206" s="205"/>
    </row>
    <row r="207" spans="2:59" ht="25.5" customHeight="1" x14ac:dyDescent="0.3">
      <c r="B207" s="206"/>
      <c r="C207" s="206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BG207" s="205"/>
    </row>
    <row r="208" spans="2:59" ht="25.5" customHeight="1" x14ac:dyDescent="0.3">
      <c r="B208" s="206"/>
      <c r="C208" s="206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BG208" s="205"/>
    </row>
    <row r="209" spans="2:59" ht="25.5" customHeight="1" x14ac:dyDescent="0.3">
      <c r="B209" s="206"/>
      <c r="C209" s="206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BG209" s="205"/>
    </row>
    <row r="210" spans="2:59" ht="25.5" customHeight="1" x14ac:dyDescent="0.3">
      <c r="B210" s="206"/>
      <c r="C210" s="206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BG210" s="205"/>
    </row>
    <row r="211" spans="2:59" ht="25.5" customHeight="1" x14ac:dyDescent="0.3">
      <c r="B211" s="206"/>
      <c r="C211" s="206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BG211" s="205"/>
    </row>
    <row r="212" spans="2:59" ht="25.5" customHeight="1" x14ac:dyDescent="0.3">
      <c r="B212" s="206"/>
      <c r="C212" s="206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BG212" s="205"/>
    </row>
    <row r="213" spans="2:59" ht="25.5" customHeight="1" x14ac:dyDescent="0.3">
      <c r="B213" s="206"/>
      <c r="C213" s="206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BG213" s="205"/>
    </row>
    <row r="214" spans="2:59" ht="25.5" customHeight="1" x14ac:dyDescent="0.3">
      <c r="B214" s="206"/>
      <c r="C214" s="206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BG214" s="205"/>
    </row>
    <row r="215" spans="2:59" ht="25.5" customHeight="1" x14ac:dyDescent="0.3">
      <c r="B215" s="206"/>
      <c r="C215" s="206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BG215" s="205"/>
    </row>
    <row r="216" spans="2:59" ht="25.5" customHeight="1" x14ac:dyDescent="0.3">
      <c r="B216" s="206"/>
      <c r="C216" s="206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BG216" s="205"/>
    </row>
    <row r="217" spans="2:59" ht="25.5" customHeight="1" x14ac:dyDescent="0.3">
      <c r="B217" s="206"/>
      <c r="C217" s="206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BG217" s="205"/>
    </row>
    <row r="218" spans="2:59" ht="25.5" customHeight="1" x14ac:dyDescent="0.3">
      <c r="B218" s="206"/>
      <c r="C218" s="206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BG218" s="205"/>
    </row>
    <row r="219" spans="2:59" ht="25.5" customHeight="1" x14ac:dyDescent="0.3">
      <c r="B219" s="206"/>
      <c r="C219" s="206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BG219" s="205"/>
    </row>
    <row r="220" spans="2:59" ht="25.5" customHeight="1" x14ac:dyDescent="0.3">
      <c r="B220" s="206"/>
      <c r="C220" s="206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BG220" s="205"/>
    </row>
    <row r="221" spans="2:59" ht="25.5" customHeight="1" x14ac:dyDescent="0.3">
      <c r="B221" s="206"/>
      <c r="C221" s="206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BG221" s="205"/>
    </row>
    <row r="222" spans="2:59" ht="25.5" customHeight="1" x14ac:dyDescent="0.3">
      <c r="B222" s="206"/>
      <c r="C222" s="206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BG222" s="205"/>
    </row>
    <row r="223" spans="2:59" ht="25.5" customHeight="1" x14ac:dyDescent="0.3">
      <c r="B223" s="206"/>
      <c r="C223" s="206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BG223" s="205"/>
    </row>
    <row r="224" spans="2:59" ht="25.5" customHeight="1" x14ac:dyDescent="0.3">
      <c r="B224" s="206"/>
      <c r="C224" s="206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BG224" s="205"/>
    </row>
    <row r="225" spans="2:59" ht="25.5" customHeight="1" x14ac:dyDescent="0.3">
      <c r="B225" s="206"/>
      <c r="C225" s="206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BG225" s="205"/>
    </row>
    <row r="226" spans="2:59" ht="25.5" customHeight="1" x14ac:dyDescent="0.3">
      <c r="B226" s="206"/>
      <c r="C226" s="206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BG226" s="205"/>
    </row>
    <row r="227" spans="2:59" ht="25.5" customHeight="1" x14ac:dyDescent="0.3">
      <c r="B227" s="206"/>
      <c r="C227" s="206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BG227" s="205"/>
    </row>
    <row r="228" spans="2:59" ht="25.5" customHeight="1" x14ac:dyDescent="0.3">
      <c r="B228" s="206"/>
      <c r="C228" s="206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BG228" s="205"/>
    </row>
    <row r="229" spans="2:59" ht="25.5" customHeight="1" x14ac:dyDescent="0.3">
      <c r="B229" s="206"/>
      <c r="C229" s="206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BG229" s="205"/>
    </row>
    <row r="230" spans="2:59" ht="25.5" customHeight="1" x14ac:dyDescent="0.3">
      <c r="B230" s="206"/>
      <c r="C230" s="206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BG230" s="205"/>
    </row>
    <row r="231" spans="2:59" ht="25.5" customHeight="1" x14ac:dyDescent="0.3">
      <c r="B231" s="206"/>
      <c r="C231" s="206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BG231" s="205"/>
    </row>
    <row r="232" spans="2:59" ht="25.5" customHeight="1" x14ac:dyDescent="0.3">
      <c r="B232" s="206"/>
      <c r="C232" s="206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BG232" s="205"/>
    </row>
    <row r="233" spans="2:59" ht="25.5" customHeight="1" x14ac:dyDescent="0.3">
      <c r="B233" s="206"/>
      <c r="C233" s="206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BG233" s="205"/>
    </row>
    <row r="234" spans="2:59" ht="25.5" customHeight="1" x14ac:dyDescent="0.3">
      <c r="B234" s="206"/>
      <c r="C234" s="206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BG234" s="205"/>
    </row>
    <row r="235" spans="2:59" ht="25.5" customHeight="1" x14ac:dyDescent="0.3">
      <c r="B235" s="206"/>
      <c r="C235" s="206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BG235" s="205"/>
    </row>
    <row r="236" spans="2:59" ht="25.5" customHeight="1" x14ac:dyDescent="0.3">
      <c r="B236" s="206"/>
      <c r="C236" s="206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BG236" s="205"/>
    </row>
    <row r="237" spans="2:59" ht="15.75" customHeight="1" x14ac:dyDescent="0.3"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BG237" s="205"/>
    </row>
    <row r="238" spans="2:59" ht="15.75" customHeight="1" x14ac:dyDescent="0.3"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BG238" s="205"/>
    </row>
    <row r="239" spans="2:59" ht="15.75" customHeight="1" x14ac:dyDescent="0.3"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BG239" s="205"/>
    </row>
    <row r="240" spans="2:59" ht="15.75" customHeight="1" x14ac:dyDescent="0.3"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BG240" s="205"/>
    </row>
    <row r="241" spans="2:59" ht="15.75" customHeight="1" x14ac:dyDescent="0.3"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BG241" s="205"/>
    </row>
    <row r="242" spans="2:59" ht="15.75" customHeight="1" x14ac:dyDescent="0.3"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BG242" s="205"/>
    </row>
    <row r="243" spans="2:59" ht="15.75" customHeight="1" x14ac:dyDescent="0.3"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BG243" s="205"/>
    </row>
    <row r="244" spans="2:59" ht="15.75" customHeight="1" x14ac:dyDescent="0.3"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BG244" s="205"/>
    </row>
    <row r="245" spans="2:59" ht="15.75" customHeight="1" x14ac:dyDescent="0.3"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BG245" s="205"/>
    </row>
    <row r="246" spans="2:59" ht="15.75" customHeight="1" x14ac:dyDescent="0.3"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BG246" s="205"/>
    </row>
    <row r="247" spans="2:59" ht="15.75" customHeight="1" x14ac:dyDescent="0.3"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BG247" s="205"/>
    </row>
    <row r="248" spans="2:59" ht="15.75" customHeight="1" x14ac:dyDescent="0.3"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BG248" s="205"/>
    </row>
    <row r="249" spans="2:59" ht="15.75" customHeight="1" x14ac:dyDescent="0.3"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BG249" s="205"/>
    </row>
    <row r="250" spans="2:59" ht="15.75" customHeight="1" x14ac:dyDescent="0.3"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BG250" s="205"/>
    </row>
    <row r="251" spans="2:59" ht="15.75" customHeight="1" x14ac:dyDescent="0.3"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BG251" s="205"/>
    </row>
    <row r="252" spans="2:59" ht="15.75" customHeight="1" x14ac:dyDescent="0.3"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BG252" s="205"/>
    </row>
    <row r="253" spans="2:59" ht="15.75" customHeight="1" x14ac:dyDescent="0.3"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BG253" s="205"/>
    </row>
    <row r="254" spans="2:59" ht="15.75" customHeight="1" x14ac:dyDescent="0.3"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BG254" s="205"/>
    </row>
    <row r="255" spans="2:59" ht="15.75" customHeight="1" x14ac:dyDescent="0.3"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BG255" s="205"/>
    </row>
    <row r="256" spans="2:59" ht="15.75" customHeight="1" x14ac:dyDescent="0.3"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BG256" s="205"/>
    </row>
    <row r="257" spans="2:59" ht="15.75" customHeight="1" x14ac:dyDescent="0.3"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BG257" s="205"/>
    </row>
    <row r="258" spans="2:59" ht="15.75" customHeight="1" x14ac:dyDescent="0.3"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BG258" s="205"/>
    </row>
    <row r="259" spans="2:59" ht="15.75" customHeight="1" x14ac:dyDescent="0.3"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BG259" s="205"/>
    </row>
    <row r="260" spans="2:59" ht="15.75" customHeight="1" x14ac:dyDescent="0.3"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BG260" s="205"/>
    </row>
    <row r="261" spans="2:59" ht="15.75" customHeight="1" x14ac:dyDescent="0.3"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BG261" s="205"/>
    </row>
    <row r="262" spans="2:59" ht="15.75" customHeight="1" x14ac:dyDescent="0.3"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BG262" s="205"/>
    </row>
    <row r="263" spans="2:59" ht="15.75" customHeight="1" x14ac:dyDescent="0.3"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BG263" s="205"/>
    </row>
    <row r="264" spans="2:59" ht="15.75" customHeight="1" x14ac:dyDescent="0.3"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BG264" s="205"/>
    </row>
    <row r="265" spans="2:59" ht="15.75" customHeight="1" x14ac:dyDescent="0.3"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BG265" s="205"/>
    </row>
    <row r="266" spans="2:59" ht="15.75" customHeight="1" x14ac:dyDescent="0.3"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BG266" s="205"/>
    </row>
    <row r="267" spans="2:59" ht="15.75" customHeight="1" x14ac:dyDescent="0.3"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BG267" s="205"/>
    </row>
    <row r="268" spans="2:59" ht="15.75" customHeight="1" x14ac:dyDescent="0.3"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BG268" s="205"/>
    </row>
    <row r="269" spans="2:59" ht="15.75" customHeight="1" x14ac:dyDescent="0.3"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BG269" s="205"/>
    </row>
    <row r="270" spans="2:59" ht="15.75" customHeight="1" x14ac:dyDescent="0.3"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BG270" s="205"/>
    </row>
    <row r="271" spans="2:59" ht="15.75" customHeight="1" x14ac:dyDescent="0.3"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BG271" s="205"/>
    </row>
    <row r="272" spans="2:59" ht="15.75" customHeight="1" x14ac:dyDescent="0.3"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BG272" s="205"/>
    </row>
    <row r="273" spans="2:59" ht="15.75" customHeight="1" x14ac:dyDescent="0.3"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BG273" s="205"/>
    </row>
    <row r="274" spans="2:59" ht="15.75" customHeight="1" x14ac:dyDescent="0.3"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BG274" s="205"/>
    </row>
    <row r="275" spans="2:59" ht="15.75" customHeight="1" x14ac:dyDescent="0.3"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BG275" s="205"/>
    </row>
    <row r="276" spans="2:59" ht="15.75" customHeight="1" x14ac:dyDescent="0.3"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BG276" s="205"/>
    </row>
    <row r="277" spans="2:59" ht="15.75" customHeight="1" x14ac:dyDescent="0.3"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BG277" s="205"/>
    </row>
    <row r="278" spans="2:59" ht="15.75" customHeight="1" x14ac:dyDescent="0.3"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BG278" s="205"/>
    </row>
    <row r="279" spans="2:59" ht="15.75" customHeight="1" x14ac:dyDescent="0.3"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BG279" s="205"/>
    </row>
    <row r="280" spans="2:59" ht="15.75" customHeight="1" x14ac:dyDescent="0.3"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BG280" s="205"/>
    </row>
    <row r="281" spans="2:59" ht="15.75" customHeight="1" x14ac:dyDescent="0.3"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BG281" s="205"/>
    </row>
    <row r="282" spans="2:59" ht="15.75" customHeight="1" x14ac:dyDescent="0.3"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BG282" s="205"/>
    </row>
    <row r="283" spans="2:59" ht="15.75" customHeight="1" x14ac:dyDescent="0.3"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BG283" s="205"/>
    </row>
    <row r="284" spans="2:59" ht="15.75" customHeight="1" x14ac:dyDescent="0.3"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BG284" s="205"/>
    </row>
    <row r="285" spans="2:59" ht="15.75" customHeight="1" x14ac:dyDescent="0.3"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BG285" s="205"/>
    </row>
    <row r="286" spans="2:59" ht="15.75" customHeight="1" x14ac:dyDescent="0.3">
      <c r="B286" s="206"/>
      <c r="C286" s="206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BG286" s="205"/>
    </row>
    <row r="287" spans="2:59" ht="15.75" customHeight="1" x14ac:dyDescent="0.3">
      <c r="B287" s="206"/>
      <c r="C287" s="206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BG287" s="205"/>
    </row>
    <row r="288" spans="2:59" ht="15.75" customHeight="1" x14ac:dyDescent="0.3">
      <c r="B288" s="206"/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BG288" s="205"/>
    </row>
    <row r="289" spans="2:59" ht="15.75" customHeight="1" x14ac:dyDescent="0.3"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BG289" s="205"/>
    </row>
    <row r="290" spans="2:59" ht="15.75" customHeight="1" x14ac:dyDescent="0.3"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BG290" s="205"/>
    </row>
    <row r="291" spans="2:59" ht="15.75" customHeight="1" x14ac:dyDescent="0.3"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BG291" s="205"/>
    </row>
    <row r="292" spans="2:59" ht="15.75" customHeight="1" x14ac:dyDescent="0.3"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BG292" s="205"/>
    </row>
    <row r="293" spans="2:59" ht="15.75" customHeight="1" x14ac:dyDescent="0.3">
      <c r="B293" s="206"/>
      <c r="C293" s="206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BG293" s="205"/>
    </row>
    <row r="294" spans="2:59" ht="15.75" customHeight="1" x14ac:dyDescent="0.3"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BG294" s="205"/>
    </row>
    <row r="295" spans="2:59" ht="15.75" customHeight="1" x14ac:dyDescent="0.3"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BG295" s="205"/>
    </row>
    <row r="296" spans="2:59" ht="15.75" customHeight="1" x14ac:dyDescent="0.3"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BG296" s="205"/>
    </row>
    <row r="297" spans="2:59" ht="15.75" customHeight="1" x14ac:dyDescent="0.3"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BG297" s="205"/>
    </row>
    <row r="298" spans="2:59" ht="15.75" customHeight="1" x14ac:dyDescent="0.3"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BG298" s="205"/>
    </row>
    <row r="299" spans="2:59" ht="15.75" customHeight="1" x14ac:dyDescent="0.3">
      <c r="B299" s="206"/>
      <c r="C299" s="206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BG299" s="205"/>
    </row>
    <row r="300" spans="2:59" ht="15.75" customHeight="1" x14ac:dyDescent="0.3"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BG300" s="205"/>
    </row>
    <row r="301" spans="2:59" ht="15.75" customHeight="1" x14ac:dyDescent="0.3"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BG301" s="205"/>
    </row>
    <row r="302" spans="2:59" ht="15.75" customHeight="1" x14ac:dyDescent="0.3"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BG302" s="205"/>
    </row>
    <row r="303" spans="2:59" ht="15.75" customHeight="1" x14ac:dyDescent="0.3"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BG303" s="205"/>
    </row>
    <row r="304" spans="2:59" ht="15.75" customHeight="1" x14ac:dyDescent="0.3"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BG304" s="205"/>
    </row>
    <row r="305" spans="2:59" ht="15.75" customHeight="1" x14ac:dyDescent="0.3"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BG305" s="205"/>
    </row>
    <row r="306" spans="2:59" ht="15.75" customHeight="1" x14ac:dyDescent="0.3"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BG306" s="205"/>
    </row>
    <row r="307" spans="2:59" ht="15.75" customHeight="1" x14ac:dyDescent="0.3"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BG307" s="205"/>
    </row>
    <row r="308" spans="2:59" ht="15.75" customHeight="1" x14ac:dyDescent="0.3"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BG308" s="205"/>
    </row>
    <row r="309" spans="2:59" ht="15.75" customHeight="1" x14ac:dyDescent="0.3"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BG309" s="205"/>
    </row>
    <row r="310" spans="2:59" ht="15.75" customHeight="1" x14ac:dyDescent="0.3"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BG310" s="205"/>
    </row>
    <row r="311" spans="2:59" ht="15.75" customHeight="1" x14ac:dyDescent="0.3"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BG311" s="205"/>
    </row>
    <row r="312" spans="2:59" ht="15.75" customHeight="1" x14ac:dyDescent="0.3"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BG312" s="205"/>
    </row>
    <row r="313" spans="2:59" ht="15.75" customHeight="1" x14ac:dyDescent="0.3"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BG313" s="205"/>
    </row>
    <row r="314" spans="2:59" ht="15.75" customHeight="1" x14ac:dyDescent="0.3"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BG314" s="205"/>
    </row>
    <row r="315" spans="2:59" ht="15.75" customHeight="1" x14ac:dyDescent="0.3"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BG315" s="205"/>
    </row>
    <row r="316" spans="2:59" ht="15.75" customHeight="1" x14ac:dyDescent="0.3"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BG316" s="205"/>
    </row>
    <row r="317" spans="2:59" ht="15.75" customHeight="1" x14ac:dyDescent="0.3">
      <c r="B317" s="206"/>
      <c r="C317" s="206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BG317" s="205"/>
    </row>
    <row r="318" spans="2:59" ht="15.75" customHeight="1" x14ac:dyDescent="0.3"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BG318" s="205"/>
    </row>
    <row r="319" spans="2:59" ht="15.75" customHeight="1" x14ac:dyDescent="0.3"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BG319" s="205"/>
    </row>
    <row r="320" spans="2:59" ht="15.75" customHeight="1" x14ac:dyDescent="0.3"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BG320" s="205"/>
    </row>
    <row r="321" spans="2:59" ht="15.75" customHeight="1" x14ac:dyDescent="0.3"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BG321" s="205"/>
    </row>
    <row r="322" spans="2:59" ht="15.75" customHeight="1" x14ac:dyDescent="0.3"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BG322" s="205"/>
    </row>
    <row r="323" spans="2:59" ht="15.75" customHeight="1" x14ac:dyDescent="0.3"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BG323" s="205"/>
    </row>
    <row r="324" spans="2:59" ht="15.75" customHeight="1" x14ac:dyDescent="0.3"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BG324" s="205"/>
    </row>
    <row r="325" spans="2:59" ht="15.75" customHeight="1" x14ac:dyDescent="0.3"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BG325" s="205"/>
    </row>
    <row r="326" spans="2:59" ht="15.75" customHeight="1" x14ac:dyDescent="0.3"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BG326" s="205"/>
    </row>
    <row r="327" spans="2:59" ht="15.75" customHeight="1" x14ac:dyDescent="0.3"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BG327" s="205"/>
    </row>
    <row r="328" spans="2:59" ht="15.75" customHeight="1" x14ac:dyDescent="0.3"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BG328" s="205"/>
    </row>
    <row r="329" spans="2:59" ht="15.75" customHeight="1" x14ac:dyDescent="0.3"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BG329" s="205"/>
    </row>
    <row r="330" spans="2:59" ht="15.75" customHeight="1" x14ac:dyDescent="0.3"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BG330" s="205"/>
    </row>
    <row r="331" spans="2:59" ht="15.75" customHeight="1" x14ac:dyDescent="0.3"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BG331" s="205"/>
    </row>
    <row r="332" spans="2:59" ht="15.75" customHeight="1" x14ac:dyDescent="0.3"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BG332" s="205"/>
    </row>
    <row r="333" spans="2:59" ht="15.75" customHeight="1" x14ac:dyDescent="0.3">
      <c r="B333" s="206"/>
      <c r="C333" s="206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BG333" s="205"/>
    </row>
    <row r="334" spans="2:59" ht="15.75" customHeight="1" x14ac:dyDescent="0.3"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BG334" s="205"/>
    </row>
    <row r="335" spans="2:59" ht="15.75" customHeight="1" x14ac:dyDescent="0.3"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BG335" s="205"/>
    </row>
    <row r="336" spans="2:59" ht="15.75" customHeight="1" x14ac:dyDescent="0.3"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BG336" s="205"/>
    </row>
    <row r="337" spans="2:59" ht="15.75" customHeight="1" x14ac:dyDescent="0.3"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BG337" s="205"/>
    </row>
    <row r="338" spans="2:59" ht="15.75" customHeight="1" x14ac:dyDescent="0.3"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BG338" s="205"/>
    </row>
    <row r="339" spans="2:59" ht="15.75" customHeight="1" x14ac:dyDescent="0.3"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BG339" s="205"/>
    </row>
    <row r="340" spans="2:59" ht="15.75" customHeight="1" x14ac:dyDescent="0.3"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BG340" s="205"/>
    </row>
    <row r="341" spans="2:59" ht="15.75" customHeight="1" x14ac:dyDescent="0.3"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BG341" s="205"/>
    </row>
    <row r="342" spans="2:59" ht="15.75" customHeight="1" x14ac:dyDescent="0.3"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BG342" s="205"/>
    </row>
    <row r="343" spans="2:59" ht="15.75" customHeight="1" x14ac:dyDescent="0.3"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BG343" s="205"/>
    </row>
    <row r="344" spans="2:59" ht="15.75" customHeight="1" x14ac:dyDescent="0.3"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BG344" s="205"/>
    </row>
    <row r="345" spans="2:59" ht="15.75" customHeight="1" x14ac:dyDescent="0.3"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BG345" s="205"/>
    </row>
    <row r="346" spans="2:59" ht="15.75" customHeight="1" x14ac:dyDescent="0.3"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BG346" s="205"/>
    </row>
    <row r="347" spans="2:59" ht="15.75" customHeight="1" x14ac:dyDescent="0.3"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BG347" s="205"/>
    </row>
    <row r="348" spans="2:59" ht="15.75" customHeight="1" x14ac:dyDescent="0.3"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BG348" s="205"/>
    </row>
    <row r="349" spans="2:59" ht="15.75" customHeight="1" x14ac:dyDescent="0.3"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BG349" s="205"/>
    </row>
    <row r="350" spans="2:59" ht="15.75" customHeight="1" x14ac:dyDescent="0.3"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BG350" s="205"/>
    </row>
    <row r="351" spans="2:59" ht="15.75" customHeight="1" x14ac:dyDescent="0.3"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BG351" s="205"/>
    </row>
    <row r="352" spans="2:59" ht="15.75" customHeight="1" x14ac:dyDescent="0.3"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BG352" s="205"/>
    </row>
    <row r="353" spans="2:59" ht="15.75" customHeight="1" x14ac:dyDescent="0.3"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BG353" s="205"/>
    </row>
    <row r="354" spans="2:59" ht="15.75" customHeight="1" x14ac:dyDescent="0.3"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BG354" s="205"/>
    </row>
    <row r="355" spans="2:59" ht="15.75" customHeight="1" x14ac:dyDescent="0.3"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/>
      <c r="AN355" s="206"/>
      <c r="BG355" s="205"/>
    </row>
    <row r="356" spans="2:59" ht="15.75" customHeight="1" x14ac:dyDescent="0.3"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BG356" s="205"/>
    </row>
    <row r="357" spans="2:59" ht="15.75" customHeight="1" x14ac:dyDescent="0.3"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BG357" s="205"/>
    </row>
    <row r="358" spans="2:59" ht="15.75" customHeight="1" x14ac:dyDescent="0.3"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BG358" s="205"/>
    </row>
    <row r="359" spans="2:59" ht="15.75" customHeight="1" x14ac:dyDescent="0.3"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BG359" s="205"/>
    </row>
    <row r="360" spans="2:59" ht="15.75" customHeight="1" x14ac:dyDescent="0.3"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6"/>
      <c r="AN360" s="206"/>
      <c r="BG360" s="205"/>
    </row>
    <row r="361" spans="2:59" ht="15.75" customHeight="1" x14ac:dyDescent="0.3"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BG361" s="205"/>
    </row>
    <row r="362" spans="2:59" ht="15.75" customHeight="1" x14ac:dyDescent="0.3"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BG362" s="205"/>
    </row>
    <row r="363" spans="2:59" ht="15.75" customHeight="1" x14ac:dyDescent="0.3"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BG363" s="205"/>
    </row>
    <row r="364" spans="2:59" ht="15.75" customHeight="1" x14ac:dyDescent="0.3"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BG364" s="205"/>
    </row>
    <row r="365" spans="2:59" ht="15.75" customHeight="1" x14ac:dyDescent="0.3"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BG365" s="205"/>
    </row>
    <row r="366" spans="2:59" ht="15.75" customHeight="1" x14ac:dyDescent="0.3"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BG366" s="205"/>
    </row>
    <row r="367" spans="2:59" ht="15.75" customHeight="1" x14ac:dyDescent="0.3"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BG367" s="205"/>
    </row>
    <row r="368" spans="2:59" ht="15.75" customHeight="1" x14ac:dyDescent="0.3"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BG368" s="205"/>
    </row>
    <row r="369" spans="2:59" ht="15.75" customHeight="1" x14ac:dyDescent="0.3"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BG369" s="205"/>
    </row>
    <row r="370" spans="2:59" ht="15.75" customHeight="1" x14ac:dyDescent="0.3"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BG370" s="205"/>
    </row>
    <row r="371" spans="2:59" ht="15.75" customHeight="1" x14ac:dyDescent="0.3"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BG371" s="205"/>
    </row>
    <row r="372" spans="2:59" ht="15.75" customHeight="1" x14ac:dyDescent="0.3"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BG372" s="205"/>
    </row>
    <row r="373" spans="2:59" ht="15.75" customHeight="1" x14ac:dyDescent="0.3"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BG373" s="205"/>
    </row>
    <row r="374" spans="2:59" ht="15.75" customHeight="1" x14ac:dyDescent="0.3"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BG374" s="205"/>
    </row>
    <row r="375" spans="2:59" ht="15.75" customHeight="1" x14ac:dyDescent="0.3"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BG375" s="205"/>
    </row>
    <row r="376" spans="2:59" ht="15.75" customHeight="1" x14ac:dyDescent="0.3"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BG376" s="205"/>
    </row>
    <row r="377" spans="2:59" ht="15.75" customHeight="1" x14ac:dyDescent="0.3"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BG377" s="205"/>
    </row>
    <row r="378" spans="2:59" ht="15.75" customHeight="1" x14ac:dyDescent="0.3"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BG378" s="205"/>
    </row>
    <row r="379" spans="2:59" ht="15.75" customHeight="1" x14ac:dyDescent="0.3"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BG379" s="205"/>
    </row>
    <row r="380" spans="2:59" ht="15.75" customHeight="1" x14ac:dyDescent="0.3"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BG380" s="205"/>
    </row>
    <row r="381" spans="2:59" ht="15.75" customHeight="1" x14ac:dyDescent="0.3"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BG381" s="205"/>
    </row>
    <row r="382" spans="2:59" ht="15.75" customHeight="1" x14ac:dyDescent="0.3"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BG382" s="205"/>
    </row>
    <row r="383" spans="2:59" ht="15.75" customHeight="1" x14ac:dyDescent="0.3"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BG383" s="205"/>
    </row>
    <row r="384" spans="2:59" ht="15.75" customHeight="1" x14ac:dyDescent="0.3"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BG384" s="205"/>
    </row>
    <row r="385" spans="2:59" ht="15.75" customHeight="1" x14ac:dyDescent="0.3"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BG385" s="205"/>
    </row>
    <row r="386" spans="2:59" ht="15.75" customHeight="1" x14ac:dyDescent="0.3"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BG386" s="205"/>
    </row>
    <row r="387" spans="2:59" ht="15.75" customHeight="1" x14ac:dyDescent="0.3"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BG387" s="205"/>
    </row>
    <row r="388" spans="2:59" ht="15.75" customHeight="1" x14ac:dyDescent="0.3"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BG388" s="205"/>
    </row>
    <row r="389" spans="2:59" ht="15.75" customHeight="1" x14ac:dyDescent="0.3"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BG389" s="205"/>
    </row>
    <row r="390" spans="2:59" ht="15.75" customHeight="1" x14ac:dyDescent="0.3"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BG390" s="205"/>
    </row>
    <row r="391" spans="2:59" ht="15.75" customHeight="1" x14ac:dyDescent="0.3"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BG391" s="205"/>
    </row>
    <row r="392" spans="2:59" ht="15.75" customHeight="1" x14ac:dyDescent="0.3"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BG392" s="205"/>
    </row>
    <row r="393" spans="2:59" ht="15.75" customHeight="1" x14ac:dyDescent="0.3"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BG393" s="205"/>
    </row>
    <row r="394" spans="2:59" ht="15.75" customHeight="1" x14ac:dyDescent="0.3">
      <c r="B394" s="206"/>
      <c r="C394" s="206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BG394" s="205"/>
    </row>
    <row r="395" spans="2:59" ht="15.75" customHeight="1" x14ac:dyDescent="0.3">
      <c r="B395" s="206"/>
      <c r="C395" s="206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BG395" s="205"/>
    </row>
    <row r="396" spans="2:59" ht="15.75" customHeight="1" x14ac:dyDescent="0.3"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BG396" s="205"/>
    </row>
    <row r="397" spans="2:59" ht="15.75" customHeight="1" x14ac:dyDescent="0.3"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BG397" s="205"/>
    </row>
    <row r="398" spans="2:59" ht="15.75" customHeight="1" x14ac:dyDescent="0.3"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BG398" s="205"/>
    </row>
    <row r="399" spans="2:59" ht="15.75" customHeight="1" x14ac:dyDescent="0.3"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BG399" s="205"/>
    </row>
    <row r="400" spans="2:59" ht="15.75" customHeight="1" x14ac:dyDescent="0.3"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BG400" s="205"/>
    </row>
    <row r="401" spans="2:59" ht="15.75" customHeight="1" x14ac:dyDescent="0.3"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/>
      <c r="AN401" s="206"/>
      <c r="BG401" s="205"/>
    </row>
    <row r="402" spans="2:59" ht="15.75" customHeight="1" x14ac:dyDescent="0.3"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BG402" s="205"/>
    </row>
    <row r="403" spans="2:59" ht="15.75" customHeight="1" x14ac:dyDescent="0.3"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BG403" s="205"/>
    </row>
    <row r="404" spans="2:59" ht="15.75" customHeight="1" x14ac:dyDescent="0.3"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BG404" s="205"/>
    </row>
    <row r="405" spans="2:59" ht="15.75" customHeight="1" x14ac:dyDescent="0.3"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BG405" s="205"/>
    </row>
    <row r="406" spans="2:59" ht="15.75" customHeight="1" x14ac:dyDescent="0.3"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BG406" s="205"/>
    </row>
    <row r="407" spans="2:59" ht="15.75" customHeight="1" x14ac:dyDescent="0.3"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BG407" s="205"/>
    </row>
    <row r="408" spans="2:59" ht="15.75" customHeight="1" x14ac:dyDescent="0.3"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BG408" s="205"/>
    </row>
    <row r="409" spans="2:59" ht="15.75" customHeight="1" x14ac:dyDescent="0.3"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BG409" s="205"/>
    </row>
    <row r="410" spans="2:59" ht="15.75" customHeight="1" x14ac:dyDescent="0.3"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BG410" s="205"/>
    </row>
    <row r="411" spans="2:59" ht="15.75" customHeight="1" x14ac:dyDescent="0.3"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BG411" s="205"/>
    </row>
    <row r="412" spans="2:59" ht="15.75" customHeight="1" x14ac:dyDescent="0.3"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BG412" s="205"/>
    </row>
    <row r="413" spans="2:59" ht="15.75" customHeight="1" x14ac:dyDescent="0.3"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BG413" s="205"/>
    </row>
    <row r="414" spans="2:59" ht="15.75" customHeight="1" x14ac:dyDescent="0.3"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BG414" s="205"/>
    </row>
    <row r="415" spans="2:59" ht="15.75" customHeight="1" x14ac:dyDescent="0.3"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BG415" s="205"/>
    </row>
    <row r="416" spans="2:59" ht="15.75" customHeight="1" x14ac:dyDescent="0.3"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BG416" s="205"/>
    </row>
    <row r="417" spans="2:59" ht="15.75" customHeight="1" x14ac:dyDescent="0.3"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BG417" s="205"/>
    </row>
    <row r="418" spans="2:59" ht="15.75" customHeight="1" x14ac:dyDescent="0.3"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BG418" s="205"/>
    </row>
    <row r="419" spans="2:59" ht="15.75" customHeight="1" x14ac:dyDescent="0.3"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BG419" s="205"/>
    </row>
    <row r="420" spans="2:59" ht="15.75" customHeight="1" x14ac:dyDescent="0.3"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BG420" s="205"/>
    </row>
    <row r="421" spans="2:59" ht="15.75" customHeight="1" x14ac:dyDescent="0.3"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BG421" s="205"/>
    </row>
    <row r="422" spans="2:59" ht="15.75" customHeight="1" x14ac:dyDescent="0.3"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BG422" s="205"/>
    </row>
    <row r="423" spans="2:59" ht="15.75" customHeight="1" x14ac:dyDescent="0.3"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BG423" s="205"/>
    </row>
    <row r="424" spans="2:59" ht="15.75" customHeight="1" x14ac:dyDescent="0.3"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BG424" s="205"/>
    </row>
    <row r="425" spans="2:59" ht="15.75" customHeight="1" x14ac:dyDescent="0.3"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BG425" s="205"/>
    </row>
    <row r="426" spans="2:59" ht="15.75" customHeight="1" x14ac:dyDescent="0.3"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BG426" s="205"/>
    </row>
    <row r="427" spans="2:59" ht="15.75" customHeight="1" x14ac:dyDescent="0.3"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BG427" s="205"/>
    </row>
    <row r="428" spans="2:59" ht="15.75" customHeight="1" x14ac:dyDescent="0.3"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BG428" s="205"/>
    </row>
    <row r="429" spans="2:59" ht="15.75" customHeight="1" x14ac:dyDescent="0.3"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BG429" s="205"/>
    </row>
    <row r="430" spans="2:59" ht="15.75" customHeight="1" x14ac:dyDescent="0.3"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BG430" s="205"/>
    </row>
    <row r="431" spans="2:59" ht="15.75" customHeight="1" x14ac:dyDescent="0.3"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BG431" s="205"/>
    </row>
    <row r="432" spans="2:59" ht="15.75" customHeight="1" x14ac:dyDescent="0.3"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BG432" s="205"/>
    </row>
    <row r="433" spans="2:59" ht="15.75" customHeight="1" x14ac:dyDescent="0.3"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BG433" s="205"/>
    </row>
    <row r="434" spans="2:59" ht="15.75" customHeight="1" x14ac:dyDescent="0.3"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BG434" s="205"/>
    </row>
    <row r="435" spans="2:59" ht="15.75" customHeight="1" x14ac:dyDescent="0.3"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BG435" s="205"/>
    </row>
    <row r="436" spans="2:59" ht="15.75" customHeight="1" x14ac:dyDescent="0.3"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BG436" s="205"/>
    </row>
    <row r="437" spans="2:59" ht="15.75" customHeight="1" x14ac:dyDescent="0.3"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BG437" s="205"/>
    </row>
    <row r="438" spans="2:59" ht="15.75" customHeight="1" x14ac:dyDescent="0.3"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BG438" s="205"/>
    </row>
    <row r="439" spans="2:59" ht="15.75" customHeight="1" x14ac:dyDescent="0.3"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BG439" s="205"/>
    </row>
    <row r="440" spans="2:59" ht="15.75" customHeight="1" x14ac:dyDescent="0.3"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BG440" s="205"/>
    </row>
    <row r="441" spans="2:59" ht="15.75" customHeight="1" x14ac:dyDescent="0.3"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BG441" s="205"/>
    </row>
    <row r="442" spans="2:59" ht="15.75" customHeight="1" x14ac:dyDescent="0.3"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BG442" s="205"/>
    </row>
    <row r="443" spans="2:59" ht="15.75" customHeight="1" x14ac:dyDescent="0.3"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BG443" s="205"/>
    </row>
    <row r="444" spans="2:59" ht="15.75" customHeight="1" x14ac:dyDescent="0.3"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BG444" s="205"/>
    </row>
    <row r="445" spans="2:59" ht="15.75" customHeight="1" x14ac:dyDescent="0.3"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BG445" s="205"/>
    </row>
    <row r="446" spans="2:59" ht="15.75" customHeight="1" x14ac:dyDescent="0.3"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BG446" s="205"/>
    </row>
    <row r="447" spans="2:59" ht="15.75" customHeight="1" x14ac:dyDescent="0.3"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BG447" s="205"/>
    </row>
    <row r="448" spans="2:59" ht="15.75" customHeight="1" x14ac:dyDescent="0.3"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BG448" s="205"/>
    </row>
    <row r="449" spans="2:59" ht="15.75" customHeight="1" x14ac:dyDescent="0.3"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BG449" s="205"/>
    </row>
    <row r="450" spans="2:59" ht="15.75" customHeight="1" x14ac:dyDescent="0.3"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BG450" s="205"/>
    </row>
    <row r="451" spans="2:59" ht="15.75" customHeight="1" x14ac:dyDescent="0.3"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BG451" s="205"/>
    </row>
    <row r="452" spans="2:59" ht="15.75" customHeight="1" x14ac:dyDescent="0.3"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BG452" s="205"/>
    </row>
    <row r="453" spans="2:59" ht="15.75" customHeight="1" x14ac:dyDescent="0.3">
      <c r="B453" s="206"/>
      <c r="C453" s="206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BG453" s="205"/>
    </row>
    <row r="454" spans="2:59" ht="15.75" customHeight="1" x14ac:dyDescent="0.3">
      <c r="B454" s="206"/>
      <c r="C454" s="206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BG454" s="205"/>
    </row>
    <row r="455" spans="2:59" ht="15.75" customHeight="1" x14ac:dyDescent="0.3"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BG455" s="205"/>
    </row>
    <row r="456" spans="2:59" ht="15.75" customHeight="1" x14ac:dyDescent="0.3"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BG456" s="205"/>
    </row>
    <row r="457" spans="2:59" ht="15.75" customHeight="1" x14ac:dyDescent="0.3"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BG457" s="205"/>
    </row>
    <row r="458" spans="2:59" ht="15.75" customHeight="1" x14ac:dyDescent="0.3"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BG458" s="205"/>
    </row>
    <row r="459" spans="2:59" ht="15.75" customHeight="1" x14ac:dyDescent="0.3"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BG459" s="205"/>
    </row>
    <row r="460" spans="2:59" ht="15.75" customHeight="1" x14ac:dyDescent="0.3">
      <c r="B460" s="206"/>
      <c r="C460" s="206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BG460" s="205"/>
    </row>
    <row r="461" spans="2:59" ht="15.75" customHeight="1" x14ac:dyDescent="0.3"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BG461" s="205"/>
    </row>
    <row r="462" spans="2:59" ht="15.75" customHeight="1" x14ac:dyDescent="0.3"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BG462" s="205"/>
    </row>
    <row r="463" spans="2:59" ht="15.75" customHeight="1" x14ac:dyDescent="0.3"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BG463" s="205"/>
    </row>
    <row r="464" spans="2:59" ht="15.75" customHeight="1" x14ac:dyDescent="0.3">
      <c r="B464" s="206"/>
      <c r="C464" s="206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BG464" s="205"/>
    </row>
    <row r="465" spans="2:59" ht="15.75" customHeight="1" x14ac:dyDescent="0.3"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BG465" s="205"/>
    </row>
    <row r="466" spans="2:59" ht="15.75" customHeight="1" x14ac:dyDescent="0.3"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BG466" s="205"/>
    </row>
    <row r="467" spans="2:59" ht="15.75" customHeight="1" x14ac:dyDescent="0.3"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BG467" s="205"/>
    </row>
    <row r="468" spans="2:59" ht="15.75" customHeight="1" x14ac:dyDescent="0.3">
      <c r="B468" s="206"/>
      <c r="C468" s="206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BG468" s="205"/>
    </row>
    <row r="469" spans="2:59" ht="15.75" customHeight="1" x14ac:dyDescent="0.3"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BG469" s="205"/>
    </row>
    <row r="470" spans="2:59" ht="15.75" customHeight="1" x14ac:dyDescent="0.3"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BG470" s="205"/>
    </row>
    <row r="471" spans="2:59" ht="15.75" customHeight="1" x14ac:dyDescent="0.3">
      <c r="B471" s="206"/>
      <c r="C471" s="206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BG471" s="205"/>
    </row>
    <row r="472" spans="2:59" ht="15.75" customHeight="1" x14ac:dyDescent="0.3">
      <c r="B472" s="206"/>
      <c r="C472" s="206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BG472" s="205"/>
    </row>
    <row r="473" spans="2:59" ht="15.75" customHeight="1" x14ac:dyDescent="0.3"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BG473" s="205"/>
    </row>
    <row r="474" spans="2:59" ht="15.75" customHeight="1" x14ac:dyDescent="0.3"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BG474" s="205"/>
    </row>
    <row r="475" spans="2:59" ht="15.75" customHeight="1" x14ac:dyDescent="0.3"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BG475" s="205"/>
    </row>
    <row r="476" spans="2:59" ht="15.75" customHeight="1" x14ac:dyDescent="0.3"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BG476" s="205"/>
    </row>
    <row r="477" spans="2:59" ht="15.75" customHeight="1" x14ac:dyDescent="0.3"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BG477" s="205"/>
    </row>
    <row r="478" spans="2:59" ht="15.75" customHeight="1" x14ac:dyDescent="0.3"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BG478" s="205"/>
    </row>
    <row r="479" spans="2:59" ht="15.75" customHeight="1" x14ac:dyDescent="0.3"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BG479" s="205"/>
    </row>
    <row r="480" spans="2:59" ht="15.75" customHeight="1" x14ac:dyDescent="0.3"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BG480" s="205"/>
    </row>
    <row r="481" spans="2:59" ht="15.75" customHeight="1" x14ac:dyDescent="0.3"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BG481" s="205"/>
    </row>
    <row r="482" spans="2:59" ht="15.75" customHeight="1" x14ac:dyDescent="0.3"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BG482" s="205"/>
    </row>
    <row r="483" spans="2:59" ht="15.75" customHeight="1" x14ac:dyDescent="0.3"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BG483" s="205"/>
    </row>
    <row r="484" spans="2:59" ht="15.75" customHeight="1" x14ac:dyDescent="0.3"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BG484" s="205"/>
    </row>
    <row r="485" spans="2:59" ht="15.75" customHeight="1" x14ac:dyDescent="0.3">
      <c r="B485" s="206"/>
      <c r="C485" s="206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BG485" s="205"/>
    </row>
    <row r="486" spans="2:59" ht="15.75" customHeight="1" x14ac:dyDescent="0.3">
      <c r="B486" s="206"/>
      <c r="C486" s="206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06"/>
      <c r="AM486" s="206"/>
      <c r="AN486" s="206"/>
      <c r="BG486" s="205"/>
    </row>
    <row r="487" spans="2:59" ht="15.75" customHeight="1" x14ac:dyDescent="0.3"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06"/>
      <c r="AM487" s="206"/>
      <c r="AN487" s="206"/>
      <c r="BG487" s="205"/>
    </row>
    <row r="488" spans="2:59" ht="15.75" customHeight="1" x14ac:dyDescent="0.3">
      <c r="B488" s="206"/>
      <c r="C488" s="206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BG488" s="205"/>
    </row>
    <row r="489" spans="2:59" ht="15.75" customHeight="1" x14ac:dyDescent="0.3">
      <c r="B489" s="206"/>
      <c r="C489" s="206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BG489" s="205"/>
    </row>
    <row r="490" spans="2:59" ht="15.75" customHeight="1" x14ac:dyDescent="0.3"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06"/>
      <c r="AM490" s="206"/>
      <c r="AN490" s="206"/>
      <c r="BG490" s="205"/>
    </row>
    <row r="491" spans="2:59" ht="15.75" customHeight="1" x14ac:dyDescent="0.3"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BG491" s="205"/>
    </row>
    <row r="492" spans="2:59" ht="15.75" customHeight="1" x14ac:dyDescent="0.3"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BG492" s="205"/>
    </row>
    <row r="493" spans="2:59" ht="15.75" customHeight="1" x14ac:dyDescent="0.3"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BG493" s="205"/>
    </row>
    <row r="494" spans="2:59" ht="15.75" customHeight="1" x14ac:dyDescent="0.3">
      <c r="B494" s="206"/>
      <c r="C494" s="206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BG494" s="205"/>
    </row>
    <row r="495" spans="2:59" ht="15.75" customHeight="1" x14ac:dyDescent="0.3"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BG495" s="205"/>
    </row>
    <row r="496" spans="2:59" ht="15.75" customHeight="1" x14ac:dyDescent="0.3"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BG496" s="205"/>
    </row>
    <row r="497" spans="2:59" ht="15.75" customHeight="1" x14ac:dyDescent="0.3">
      <c r="B497" s="206"/>
      <c r="C497" s="206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BG497" s="205"/>
    </row>
    <row r="498" spans="2:59" ht="15.75" customHeight="1" x14ac:dyDescent="0.3">
      <c r="B498" s="206"/>
      <c r="C498" s="206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BG498" s="205"/>
    </row>
    <row r="499" spans="2:59" ht="15.75" customHeight="1" x14ac:dyDescent="0.3">
      <c r="B499" s="206"/>
      <c r="C499" s="206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BG499" s="205"/>
    </row>
    <row r="500" spans="2:59" ht="15.75" customHeight="1" x14ac:dyDescent="0.3"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BG500" s="205"/>
    </row>
    <row r="501" spans="2:59" ht="15.75" customHeight="1" x14ac:dyDescent="0.3">
      <c r="B501" s="206"/>
      <c r="C501" s="206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06"/>
      <c r="AM501" s="206"/>
      <c r="AN501" s="206"/>
      <c r="BG501" s="205"/>
    </row>
    <row r="502" spans="2:59" ht="15.75" customHeight="1" x14ac:dyDescent="0.3">
      <c r="B502" s="206"/>
      <c r="C502" s="206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06"/>
      <c r="AM502" s="206"/>
      <c r="AN502" s="206"/>
      <c r="BG502" s="205"/>
    </row>
    <row r="503" spans="2:59" ht="15.75" customHeight="1" x14ac:dyDescent="0.3">
      <c r="B503" s="206"/>
      <c r="C503" s="206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06"/>
      <c r="AM503" s="206"/>
      <c r="AN503" s="206"/>
      <c r="BG503" s="205"/>
    </row>
    <row r="504" spans="2:59" ht="15.75" customHeight="1" x14ac:dyDescent="0.3">
      <c r="B504" s="206"/>
      <c r="C504" s="206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06"/>
      <c r="AM504" s="206"/>
      <c r="AN504" s="206"/>
      <c r="BG504" s="205"/>
    </row>
    <row r="505" spans="2:59" ht="15.75" customHeight="1" x14ac:dyDescent="0.3"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06"/>
      <c r="AM505" s="206"/>
      <c r="AN505" s="206"/>
      <c r="BG505" s="205"/>
    </row>
    <row r="506" spans="2:59" ht="15.75" customHeight="1" x14ac:dyDescent="0.3">
      <c r="B506" s="206"/>
      <c r="C506" s="206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  <c r="AL506" s="206"/>
      <c r="AM506" s="206"/>
      <c r="AN506" s="206"/>
      <c r="BG506" s="205"/>
    </row>
    <row r="507" spans="2:59" ht="15.75" customHeight="1" x14ac:dyDescent="0.3">
      <c r="B507" s="206"/>
      <c r="C507" s="206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  <c r="AL507" s="206"/>
      <c r="AM507" s="206"/>
      <c r="AN507" s="206"/>
      <c r="BG507" s="205"/>
    </row>
    <row r="508" spans="2:59" ht="15.75" customHeight="1" x14ac:dyDescent="0.3">
      <c r="B508" s="206"/>
      <c r="C508" s="206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BG508" s="205"/>
    </row>
    <row r="509" spans="2:59" ht="15.75" customHeight="1" x14ac:dyDescent="0.3">
      <c r="B509" s="206"/>
      <c r="C509" s="206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BG509" s="205"/>
    </row>
    <row r="510" spans="2:59" ht="15.75" customHeight="1" x14ac:dyDescent="0.3">
      <c r="B510" s="206"/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  <c r="AL510" s="206"/>
      <c r="AM510" s="206"/>
      <c r="AN510" s="206"/>
      <c r="BG510" s="205"/>
    </row>
    <row r="511" spans="2:59" ht="15.75" customHeight="1" x14ac:dyDescent="0.3"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06"/>
      <c r="AM511" s="206"/>
      <c r="AN511" s="206"/>
      <c r="BG511" s="205"/>
    </row>
    <row r="512" spans="2:59" ht="15.75" customHeight="1" x14ac:dyDescent="0.3"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BG512" s="205"/>
    </row>
    <row r="513" spans="2:59" ht="15.75" customHeight="1" x14ac:dyDescent="0.3"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BG513" s="205"/>
    </row>
    <row r="514" spans="2:59" ht="15.75" customHeight="1" x14ac:dyDescent="0.3"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06"/>
      <c r="AM514" s="206"/>
      <c r="AN514" s="206"/>
      <c r="BG514" s="205"/>
    </row>
    <row r="515" spans="2:59" ht="15.75" customHeight="1" x14ac:dyDescent="0.3">
      <c r="B515" s="206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06"/>
      <c r="AM515" s="206"/>
      <c r="AN515" s="206"/>
      <c r="BG515" s="205"/>
    </row>
    <row r="516" spans="2:59" ht="15.75" customHeight="1" x14ac:dyDescent="0.3">
      <c r="B516" s="206"/>
      <c r="C516" s="206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06"/>
      <c r="AM516" s="206"/>
      <c r="AN516" s="206"/>
      <c r="BG516" s="205"/>
    </row>
    <row r="517" spans="2:59" ht="15.75" customHeight="1" x14ac:dyDescent="0.3"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BG517" s="205"/>
    </row>
    <row r="518" spans="2:59" ht="15.75" customHeight="1" x14ac:dyDescent="0.3"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BG518" s="205"/>
    </row>
    <row r="519" spans="2:59" ht="15.75" customHeight="1" x14ac:dyDescent="0.3"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BG519" s="205"/>
    </row>
    <row r="520" spans="2:59" ht="15.75" customHeight="1" x14ac:dyDescent="0.3"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BG520" s="205"/>
    </row>
    <row r="521" spans="2:59" ht="15.75" customHeight="1" x14ac:dyDescent="0.3">
      <c r="B521" s="206"/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BG521" s="205"/>
    </row>
    <row r="522" spans="2:59" ht="15.75" customHeight="1" x14ac:dyDescent="0.3"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BG522" s="205"/>
    </row>
    <row r="523" spans="2:59" ht="15.75" customHeight="1" x14ac:dyDescent="0.3"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BG523" s="205"/>
    </row>
    <row r="524" spans="2:59" ht="15.75" customHeight="1" x14ac:dyDescent="0.3"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BG524" s="205"/>
    </row>
    <row r="525" spans="2:59" ht="15.75" customHeight="1" x14ac:dyDescent="0.3"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BG525" s="205"/>
    </row>
    <row r="526" spans="2:59" ht="15.75" customHeight="1" x14ac:dyDescent="0.3"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BG526" s="205"/>
    </row>
    <row r="527" spans="2:59" ht="15.75" customHeight="1" x14ac:dyDescent="0.3"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BG527" s="205"/>
    </row>
    <row r="528" spans="2:59" ht="15.75" customHeight="1" x14ac:dyDescent="0.3"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BG528" s="205"/>
    </row>
    <row r="529" spans="2:59" ht="15.75" customHeight="1" x14ac:dyDescent="0.3"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  <c r="AB529" s="206"/>
      <c r="AC529" s="206"/>
      <c r="AD529" s="206"/>
      <c r="AE529" s="206"/>
      <c r="AF529" s="206"/>
      <c r="AG529" s="206"/>
      <c r="AH529" s="206"/>
      <c r="AI529" s="206"/>
      <c r="AJ529" s="206"/>
      <c r="AK529" s="206"/>
      <c r="AL529" s="206"/>
      <c r="AM529" s="206"/>
      <c r="AN529" s="206"/>
      <c r="BG529" s="205"/>
    </row>
    <row r="530" spans="2:59" ht="15.75" customHeight="1" x14ac:dyDescent="0.3">
      <c r="B530" s="206"/>
      <c r="C530" s="206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BG530" s="205"/>
    </row>
    <row r="531" spans="2:59" ht="15.75" customHeight="1" x14ac:dyDescent="0.3"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BG531" s="205"/>
    </row>
    <row r="532" spans="2:59" ht="15.75" customHeight="1" x14ac:dyDescent="0.3">
      <c r="B532" s="206"/>
      <c r="C532" s="206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BG532" s="205"/>
    </row>
    <row r="533" spans="2:59" ht="15.75" customHeight="1" x14ac:dyDescent="0.3"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BG533" s="205"/>
    </row>
    <row r="534" spans="2:59" ht="15.75" customHeight="1" x14ac:dyDescent="0.3"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BG534" s="205"/>
    </row>
    <row r="535" spans="2:59" ht="15.75" customHeight="1" x14ac:dyDescent="0.3"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BG535" s="205"/>
    </row>
    <row r="536" spans="2:59" ht="15.75" customHeight="1" x14ac:dyDescent="0.3">
      <c r="B536" s="206"/>
      <c r="C536" s="206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BG536" s="205"/>
    </row>
    <row r="537" spans="2:59" ht="15.75" customHeight="1" x14ac:dyDescent="0.3">
      <c r="B537" s="206"/>
      <c r="C537" s="206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BG537" s="205"/>
    </row>
    <row r="538" spans="2:59" ht="15.75" customHeight="1" x14ac:dyDescent="0.3"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BG538" s="205"/>
    </row>
    <row r="539" spans="2:59" ht="15.75" customHeight="1" x14ac:dyDescent="0.3">
      <c r="B539" s="206"/>
      <c r="C539" s="206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BG539" s="205"/>
    </row>
    <row r="540" spans="2:59" ht="15.75" customHeight="1" x14ac:dyDescent="0.3"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BG540" s="205"/>
    </row>
    <row r="541" spans="2:59" ht="15.75" customHeight="1" x14ac:dyDescent="0.3"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BG541" s="205"/>
    </row>
    <row r="542" spans="2:59" ht="15.75" customHeight="1" x14ac:dyDescent="0.3"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BG542" s="205"/>
    </row>
    <row r="543" spans="2:59" ht="15.75" customHeight="1" x14ac:dyDescent="0.3"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BG543" s="205"/>
    </row>
    <row r="544" spans="2:59" ht="15.75" customHeight="1" x14ac:dyDescent="0.3">
      <c r="B544" s="206"/>
      <c r="C544" s="206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BG544" s="205"/>
    </row>
    <row r="545" spans="2:59" ht="15.75" customHeight="1" x14ac:dyDescent="0.3">
      <c r="B545" s="206"/>
      <c r="C545" s="206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BG545" s="205"/>
    </row>
    <row r="546" spans="2:59" ht="15.75" customHeight="1" x14ac:dyDescent="0.3"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BG546" s="205"/>
    </row>
    <row r="547" spans="2:59" ht="15.75" customHeight="1" x14ac:dyDescent="0.3"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BG547" s="205"/>
    </row>
    <row r="548" spans="2:59" ht="15.75" customHeight="1" x14ac:dyDescent="0.3"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BG548" s="205"/>
    </row>
    <row r="549" spans="2:59" ht="15.75" customHeight="1" x14ac:dyDescent="0.3">
      <c r="B549" s="206"/>
      <c r="C549" s="206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BG549" s="205"/>
    </row>
    <row r="550" spans="2:59" ht="15.75" customHeight="1" x14ac:dyDescent="0.3">
      <c r="B550" s="206"/>
      <c r="C550" s="206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BG550" s="205"/>
    </row>
    <row r="551" spans="2:59" ht="15.75" customHeight="1" x14ac:dyDescent="0.3">
      <c r="B551" s="206"/>
      <c r="C551" s="206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BG551" s="205"/>
    </row>
    <row r="552" spans="2:59" ht="15.75" customHeight="1" x14ac:dyDescent="0.3">
      <c r="B552" s="206"/>
      <c r="C552" s="206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BG552" s="205"/>
    </row>
    <row r="553" spans="2:59" ht="15.75" customHeight="1" x14ac:dyDescent="0.3">
      <c r="B553" s="206"/>
      <c r="C553" s="206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BG553" s="205"/>
    </row>
    <row r="554" spans="2:59" ht="15.75" customHeight="1" x14ac:dyDescent="0.3">
      <c r="B554" s="206"/>
      <c r="C554" s="206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BG554" s="205"/>
    </row>
    <row r="555" spans="2:59" ht="15.75" customHeight="1" x14ac:dyDescent="0.3">
      <c r="B555" s="206"/>
      <c r="C555" s="206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BG555" s="205"/>
    </row>
    <row r="556" spans="2:59" ht="15.75" customHeight="1" x14ac:dyDescent="0.3">
      <c r="B556" s="206"/>
      <c r="C556" s="206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BG556" s="205"/>
    </row>
    <row r="557" spans="2:59" ht="15.75" customHeight="1" x14ac:dyDescent="0.3">
      <c r="B557" s="206"/>
      <c r="C557" s="206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BG557" s="205"/>
    </row>
    <row r="558" spans="2:59" ht="15.75" customHeight="1" x14ac:dyDescent="0.3">
      <c r="B558" s="206"/>
      <c r="C558" s="206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BG558" s="205"/>
    </row>
    <row r="559" spans="2:59" ht="15.75" customHeight="1" x14ac:dyDescent="0.3">
      <c r="B559" s="206"/>
      <c r="C559" s="206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BG559" s="205"/>
    </row>
    <row r="560" spans="2:59" ht="15.75" customHeight="1" x14ac:dyDescent="0.3">
      <c r="B560" s="206"/>
      <c r="C560" s="206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BG560" s="205"/>
    </row>
    <row r="561" spans="2:59" ht="15.75" customHeight="1" x14ac:dyDescent="0.3"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BG561" s="205"/>
    </row>
    <row r="562" spans="2:59" ht="15.75" customHeight="1" x14ac:dyDescent="0.3"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BG562" s="205"/>
    </row>
    <row r="563" spans="2:59" ht="15.75" customHeight="1" x14ac:dyDescent="0.3"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BG563" s="205"/>
    </row>
    <row r="564" spans="2:59" ht="15.75" customHeight="1" x14ac:dyDescent="0.3"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BG564" s="205"/>
    </row>
    <row r="565" spans="2:59" ht="15.75" customHeight="1" x14ac:dyDescent="0.3">
      <c r="B565" s="206"/>
      <c r="C565" s="206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BG565" s="205"/>
    </row>
    <row r="566" spans="2:59" ht="15.75" customHeight="1" x14ac:dyDescent="0.3">
      <c r="B566" s="206"/>
      <c r="C566" s="206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BG566" s="205"/>
    </row>
    <row r="567" spans="2:59" ht="15.75" customHeight="1" x14ac:dyDescent="0.3">
      <c r="B567" s="206"/>
      <c r="C567" s="206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BG567" s="205"/>
    </row>
    <row r="568" spans="2:59" ht="15.75" customHeight="1" x14ac:dyDescent="0.3">
      <c r="B568" s="206"/>
      <c r="C568" s="206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BG568" s="205"/>
    </row>
    <row r="569" spans="2:59" ht="15.75" customHeight="1" x14ac:dyDescent="0.3">
      <c r="B569" s="206"/>
      <c r="C569" s="206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BG569" s="205"/>
    </row>
    <row r="570" spans="2:59" ht="15.75" customHeight="1" x14ac:dyDescent="0.3">
      <c r="B570" s="206"/>
      <c r="C570" s="206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BG570" s="205"/>
    </row>
    <row r="571" spans="2:59" ht="15.75" customHeight="1" x14ac:dyDescent="0.3">
      <c r="B571" s="206"/>
      <c r="C571" s="206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BG571" s="205"/>
    </row>
    <row r="572" spans="2:59" ht="15.75" customHeight="1" x14ac:dyDescent="0.3">
      <c r="B572" s="206"/>
      <c r="C572" s="206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/>
      <c r="AN572" s="206"/>
      <c r="BG572" s="205"/>
    </row>
    <row r="573" spans="2:59" ht="15.75" customHeight="1" x14ac:dyDescent="0.3">
      <c r="B573" s="206"/>
      <c r="C573" s="206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BG573" s="205"/>
    </row>
    <row r="574" spans="2:59" ht="15.75" customHeight="1" x14ac:dyDescent="0.3">
      <c r="B574" s="206"/>
      <c r="C574" s="206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BG574" s="205"/>
    </row>
    <row r="575" spans="2:59" ht="15.75" customHeight="1" x14ac:dyDescent="0.3">
      <c r="B575" s="206"/>
      <c r="C575" s="206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BG575" s="205"/>
    </row>
    <row r="576" spans="2:59" ht="15.75" customHeight="1" x14ac:dyDescent="0.3">
      <c r="B576" s="206"/>
      <c r="C576" s="206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BG576" s="205"/>
    </row>
    <row r="577" spans="2:59" ht="15.75" customHeight="1" x14ac:dyDescent="0.3">
      <c r="B577" s="206"/>
      <c r="C577" s="206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BG577" s="205"/>
    </row>
    <row r="578" spans="2:59" ht="15.75" customHeight="1" x14ac:dyDescent="0.3"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BG578" s="205"/>
    </row>
    <row r="579" spans="2:59" ht="15.75" customHeight="1" x14ac:dyDescent="0.3"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BG579" s="205"/>
    </row>
    <row r="580" spans="2:59" ht="15.75" customHeight="1" x14ac:dyDescent="0.3"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BG580" s="205"/>
    </row>
    <row r="581" spans="2:59" ht="15.75" customHeight="1" x14ac:dyDescent="0.3"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BG581" s="205"/>
    </row>
    <row r="582" spans="2:59" ht="15.75" customHeight="1" x14ac:dyDescent="0.3"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BG582" s="205"/>
    </row>
    <row r="583" spans="2:59" ht="15.75" customHeight="1" x14ac:dyDescent="0.3">
      <c r="B583" s="206"/>
      <c r="C583" s="206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BG583" s="205"/>
    </row>
    <row r="584" spans="2:59" ht="15.75" customHeight="1" x14ac:dyDescent="0.3">
      <c r="B584" s="206"/>
      <c r="C584" s="206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BG584" s="205"/>
    </row>
    <row r="585" spans="2:59" ht="15.75" customHeight="1" x14ac:dyDescent="0.3"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06"/>
      <c r="AM585" s="206"/>
      <c r="AN585" s="206"/>
      <c r="BG585" s="205"/>
    </row>
    <row r="586" spans="2:59" ht="15.75" customHeight="1" x14ac:dyDescent="0.3"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BG586" s="205"/>
    </row>
    <row r="587" spans="2:59" ht="15.75" customHeight="1" x14ac:dyDescent="0.3"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BG587" s="205"/>
    </row>
    <row r="588" spans="2:59" ht="15.75" customHeight="1" x14ac:dyDescent="0.3"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06"/>
      <c r="AM588" s="206"/>
      <c r="AN588" s="206"/>
      <c r="BG588" s="205"/>
    </row>
    <row r="589" spans="2:59" ht="15.75" customHeight="1" x14ac:dyDescent="0.3">
      <c r="B589" s="206"/>
      <c r="C589" s="206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BG589" s="205"/>
    </row>
    <row r="590" spans="2:59" ht="15.75" customHeight="1" x14ac:dyDescent="0.3">
      <c r="B590" s="206"/>
      <c r="C590" s="206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BG590" s="205"/>
    </row>
    <row r="591" spans="2:59" ht="15.75" customHeight="1" x14ac:dyDescent="0.3">
      <c r="B591" s="206"/>
      <c r="C591" s="206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BG591" s="205"/>
    </row>
    <row r="592" spans="2:59" ht="15.75" customHeight="1" x14ac:dyDescent="0.3">
      <c r="B592" s="206"/>
      <c r="C592" s="206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BG592" s="205"/>
    </row>
    <row r="593" spans="2:59" ht="15.75" customHeight="1" x14ac:dyDescent="0.3">
      <c r="B593" s="206"/>
      <c r="C593" s="206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BG593" s="205"/>
    </row>
    <row r="594" spans="2:59" ht="15.75" customHeight="1" x14ac:dyDescent="0.3">
      <c r="B594" s="206"/>
      <c r="C594" s="206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BG594" s="205"/>
    </row>
    <row r="595" spans="2:59" ht="15.75" customHeight="1" x14ac:dyDescent="0.3">
      <c r="B595" s="206"/>
      <c r="C595" s="206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BG595" s="205"/>
    </row>
    <row r="596" spans="2:59" ht="15.75" customHeight="1" x14ac:dyDescent="0.3">
      <c r="B596" s="206"/>
      <c r="C596" s="206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BG596" s="205"/>
    </row>
    <row r="597" spans="2:59" ht="15.75" customHeight="1" x14ac:dyDescent="0.3">
      <c r="B597" s="206"/>
      <c r="C597" s="206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BG597" s="205"/>
    </row>
    <row r="598" spans="2:59" ht="15.75" customHeight="1" x14ac:dyDescent="0.3">
      <c r="B598" s="206"/>
      <c r="C598" s="206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BG598" s="205"/>
    </row>
    <row r="599" spans="2:59" ht="15.75" customHeight="1" x14ac:dyDescent="0.3">
      <c r="B599" s="206"/>
      <c r="C599" s="206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BG599" s="205"/>
    </row>
    <row r="600" spans="2:59" ht="15.75" customHeight="1" x14ac:dyDescent="0.3">
      <c r="B600" s="206"/>
      <c r="C600" s="206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BG600" s="205"/>
    </row>
    <row r="601" spans="2:59" ht="15.75" customHeight="1" x14ac:dyDescent="0.3">
      <c r="B601" s="206"/>
      <c r="C601" s="206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BG601" s="205"/>
    </row>
    <row r="602" spans="2:59" ht="15.75" customHeight="1" x14ac:dyDescent="0.3">
      <c r="B602" s="206"/>
      <c r="C602" s="206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BG602" s="205"/>
    </row>
    <row r="603" spans="2:59" ht="15.75" customHeight="1" x14ac:dyDescent="0.3">
      <c r="B603" s="206"/>
      <c r="C603" s="206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BG603" s="205"/>
    </row>
    <row r="604" spans="2:59" ht="15.75" customHeight="1" x14ac:dyDescent="0.3"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BG604" s="205"/>
    </row>
    <row r="605" spans="2:59" ht="15.75" customHeight="1" x14ac:dyDescent="0.3">
      <c r="B605" s="206"/>
      <c r="C605" s="206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BG605" s="205"/>
    </row>
    <row r="606" spans="2:59" ht="15.75" customHeight="1" x14ac:dyDescent="0.3">
      <c r="B606" s="206"/>
      <c r="C606" s="206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/>
      <c r="AN606" s="206"/>
      <c r="BG606" s="205"/>
    </row>
    <row r="607" spans="2:59" ht="15.75" customHeight="1" x14ac:dyDescent="0.3">
      <c r="B607" s="206"/>
      <c r="C607" s="206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06"/>
      <c r="AM607" s="206"/>
      <c r="AN607" s="206"/>
      <c r="BG607" s="205"/>
    </row>
    <row r="608" spans="2:59" ht="15.75" customHeight="1" x14ac:dyDescent="0.3">
      <c r="B608" s="206"/>
      <c r="C608" s="206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  <c r="AL608" s="206"/>
      <c r="AM608" s="206"/>
      <c r="AN608" s="206"/>
      <c r="BG608" s="205"/>
    </row>
    <row r="609" spans="2:59" ht="15.75" customHeight="1" x14ac:dyDescent="0.3">
      <c r="B609" s="206"/>
      <c r="C609" s="206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06"/>
      <c r="AM609" s="206"/>
      <c r="AN609" s="206"/>
      <c r="BG609" s="205"/>
    </row>
    <row r="610" spans="2:59" ht="15.75" customHeight="1" x14ac:dyDescent="0.3">
      <c r="B610" s="206"/>
      <c r="C610" s="206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  <c r="AL610" s="206"/>
      <c r="AM610" s="206"/>
      <c r="AN610" s="206"/>
      <c r="BG610" s="205"/>
    </row>
    <row r="611" spans="2:59" ht="15.75" customHeight="1" x14ac:dyDescent="0.3">
      <c r="B611" s="206"/>
      <c r="C611" s="206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  <c r="AL611" s="206"/>
      <c r="AM611" s="206"/>
      <c r="AN611" s="206"/>
      <c r="BG611" s="205"/>
    </row>
    <row r="612" spans="2:59" ht="15.75" customHeight="1" x14ac:dyDescent="0.3">
      <c r="B612" s="206"/>
      <c r="C612" s="206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06"/>
      <c r="AM612" s="206"/>
      <c r="AN612" s="206"/>
      <c r="BG612" s="205"/>
    </row>
    <row r="613" spans="2:59" ht="15.75" customHeight="1" x14ac:dyDescent="0.3">
      <c r="B613" s="206"/>
      <c r="C613" s="206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  <c r="AL613" s="206"/>
      <c r="AM613" s="206"/>
      <c r="AN613" s="206"/>
      <c r="BG613" s="205"/>
    </row>
    <row r="614" spans="2:59" ht="15.75" customHeight="1" x14ac:dyDescent="0.3">
      <c r="B614" s="206"/>
      <c r="C614" s="206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  <c r="AA614" s="206"/>
      <c r="AB614" s="206"/>
      <c r="AC614" s="206"/>
      <c r="AD614" s="206"/>
      <c r="AE614" s="206"/>
      <c r="AF614" s="206"/>
      <c r="AG614" s="206"/>
      <c r="AH614" s="206"/>
      <c r="AI614" s="206"/>
      <c r="AJ614" s="206"/>
      <c r="AK614" s="206"/>
      <c r="AL614" s="206"/>
      <c r="AM614" s="206"/>
      <c r="AN614" s="206"/>
      <c r="BG614" s="205"/>
    </row>
    <row r="615" spans="2:59" ht="15.75" customHeight="1" x14ac:dyDescent="0.3">
      <c r="B615" s="206"/>
      <c r="C615" s="206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  <c r="AL615" s="206"/>
      <c r="AM615" s="206"/>
      <c r="AN615" s="206"/>
      <c r="BG615" s="205"/>
    </row>
    <row r="616" spans="2:59" ht="15.75" customHeight="1" x14ac:dyDescent="0.3">
      <c r="B616" s="206"/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  <c r="AL616" s="206"/>
      <c r="AM616" s="206"/>
      <c r="AN616" s="206"/>
      <c r="BG616" s="205"/>
    </row>
    <row r="617" spans="2:59" ht="15.75" customHeight="1" x14ac:dyDescent="0.3">
      <c r="B617" s="206"/>
      <c r="C617" s="206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  <c r="AL617" s="206"/>
      <c r="AM617" s="206"/>
      <c r="AN617" s="206"/>
      <c r="BG617" s="205"/>
    </row>
    <row r="618" spans="2:59" ht="15.75" customHeight="1" x14ac:dyDescent="0.3">
      <c r="B618" s="206"/>
      <c r="C618" s="206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06"/>
      <c r="AM618" s="206"/>
      <c r="AN618" s="206"/>
      <c r="BG618" s="205"/>
    </row>
    <row r="619" spans="2:59" ht="15.75" customHeight="1" x14ac:dyDescent="0.3">
      <c r="B619" s="206"/>
      <c r="C619" s="206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06"/>
      <c r="AM619" s="206"/>
      <c r="AN619" s="206"/>
      <c r="BG619" s="205"/>
    </row>
    <row r="620" spans="2:59" ht="15.75" customHeight="1" x14ac:dyDescent="0.3">
      <c r="B620" s="206"/>
      <c r="C620" s="206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06"/>
      <c r="AM620" s="206"/>
      <c r="AN620" s="206"/>
      <c r="BG620" s="205"/>
    </row>
    <row r="621" spans="2:59" ht="15.75" customHeight="1" x14ac:dyDescent="0.3">
      <c r="B621" s="206"/>
      <c r="C621" s="206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06"/>
      <c r="AM621" s="206"/>
      <c r="AN621" s="206"/>
      <c r="BG621" s="205"/>
    </row>
    <row r="622" spans="2:59" ht="15.75" customHeight="1" x14ac:dyDescent="0.3">
      <c r="B622" s="206"/>
      <c r="C622" s="206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/>
      <c r="AN622" s="206"/>
      <c r="BG622" s="205"/>
    </row>
    <row r="623" spans="2:59" ht="15.75" customHeight="1" x14ac:dyDescent="0.3">
      <c r="B623" s="206"/>
      <c r="C623" s="206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BG623" s="205"/>
    </row>
    <row r="624" spans="2:59" ht="15.75" customHeight="1" x14ac:dyDescent="0.3">
      <c r="B624" s="206"/>
      <c r="C624" s="206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BG624" s="205"/>
    </row>
    <row r="625" spans="2:59" ht="15.75" customHeight="1" x14ac:dyDescent="0.3">
      <c r="B625" s="206"/>
      <c r="C625" s="206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06"/>
      <c r="AM625" s="206"/>
      <c r="AN625" s="206"/>
      <c r="BG625" s="205"/>
    </row>
    <row r="626" spans="2:59" ht="15.75" customHeight="1" x14ac:dyDescent="0.3">
      <c r="B626" s="206"/>
      <c r="C626" s="206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06"/>
      <c r="AM626" s="206"/>
      <c r="AN626" s="206"/>
      <c r="BG626" s="205"/>
    </row>
    <row r="627" spans="2:59" ht="15.75" customHeight="1" x14ac:dyDescent="0.3">
      <c r="B627" s="206"/>
      <c r="C627" s="206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  <c r="AL627" s="206"/>
      <c r="AM627" s="206"/>
      <c r="AN627" s="206"/>
      <c r="BG627" s="205"/>
    </row>
    <row r="628" spans="2:59" ht="15.75" customHeight="1" x14ac:dyDescent="0.3">
      <c r="B628" s="206"/>
      <c r="C628" s="206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  <c r="AL628" s="206"/>
      <c r="AM628" s="206"/>
      <c r="AN628" s="206"/>
      <c r="BG628" s="205"/>
    </row>
    <row r="629" spans="2:59" ht="15.75" customHeight="1" x14ac:dyDescent="0.3">
      <c r="B629" s="206"/>
      <c r="C629" s="206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  <c r="AL629" s="206"/>
      <c r="AM629" s="206"/>
      <c r="AN629" s="206"/>
      <c r="BG629" s="205"/>
    </row>
    <row r="630" spans="2:59" ht="15.75" customHeight="1" x14ac:dyDescent="0.3">
      <c r="B630" s="206"/>
      <c r="C630" s="206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  <c r="AL630" s="206"/>
      <c r="AM630" s="206"/>
      <c r="AN630" s="206"/>
      <c r="BG630" s="205"/>
    </row>
    <row r="631" spans="2:59" ht="15.75" customHeight="1" x14ac:dyDescent="0.3">
      <c r="B631" s="206"/>
      <c r="C631" s="206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  <c r="AL631" s="206"/>
      <c r="AM631" s="206"/>
      <c r="AN631" s="206"/>
      <c r="BG631" s="205"/>
    </row>
    <row r="632" spans="2:59" ht="15.75" customHeight="1" x14ac:dyDescent="0.3">
      <c r="B632" s="206"/>
      <c r="C632" s="206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  <c r="AL632" s="206"/>
      <c r="AM632" s="206"/>
      <c r="AN632" s="206"/>
      <c r="BG632" s="205"/>
    </row>
    <row r="633" spans="2:59" ht="15.75" customHeight="1" x14ac:dyDescent="0.3">
      <c r="B633" s="206"/>
      <c r="C633" s="206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  <c r="AL633" s="206"/>
      <c r="AM633" s="206"/>
      <c r="AN633" s="206"/>
      <c r="BG633" s="205"/>
    </row>
    <row r="634" spans="2:59" ht="15.75" customHeight="1" x14ac:dyDescent="0.3">
      <c r="B634" s="206"/>
      <c r="C634" s="206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  <c r="AL634" s="206"/>
      <c r="AM634" s="206"/>
      <c r="AN634" s="206"/>
      <c r="BG634" s="205"/>
    </row>
    <row r="635" spans="2:59" ht="15.75" customHeight="1" x14ac:dyDescent="0.3">
      <c r="B635" s="206"/>
      <c r="C635" s="206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  <c r="AL635" s="206"/>
      <c r="AM635" s="206"/>
      <c r="AN635" s="206"/>
      <c r="BG635" s="205"/>
    </row>
    <row r="636" spans="2:59" ht="15.75" customHeight="1" x14ac:dyDescent="0.3">
      <c r="B636" s="206"/>
      <c r="C636" s="206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BG636" s="205"/>
    </row>
    <row r="637" spans="2:59" ht="15.75" customHeight="1" x14ac:dyDescent="0.3">
      <c r="B637" s="206"/>
      <c r="C637" s="206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BG637" s="205"/>
    </row>
    <row r="638" spans="2:59" ht="15.75" customHeight="1" x14ac:dyDescent="0.3">
      <c r="B638" s="206"/>
      <c r="C638" s="206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BG638" s="205"/>
    </row>
    <row r="639" spans="2:59" ht="15.75" customHeight="1" x14ac:dyDescent="0.3">
      <c r="B639" s="206"/>
      <c r="C639" s="206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BG639" s="205"/>
    </row>
    <row r="640" spans="2:59" ht="15.75" customHeight="1" x14ac:dyDescent="0.3">
      <c r="B640" s="206"/>
      <c r="C640" s="206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BG640" s="205"/>
    </row>
    <row r="641" spans="2:59" ht="15.75" customHeight="1" x14ac:dyDescent="0.3">
      <c r="B641" s="206"/>
      <c r="C641" s="206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BG641" s="205"/>
    </row>
    <row r="642" spans="2:59" ht="15.75" customHeight="1" x14ac:dyDescent="0.3">
      <c r="B642" s="206"/>
      <c r="C642" s="206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BG642" s="205"/>
    </row>
    <row r="643" spans="2:59" ht="15.75" customHeight="1" x14ac:dyDescent="0.3"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BG643" s="205"/>
    </row>
    <row r="644" spans="2:59" ht="15.75" customHeight="1" x14ac:dyDescent="0.3"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BG644" s="205"/>
    </row>
    <row r="645" spans="2:59" ht="15.75" customHeight="1" x14ac:dyDescent="0.3">
      <c r="B645" s="206"/>
      <c r="C645" s="206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  <c r="AL645" s="206"/>
      <c r="AM645" s="206"/>
      <c r="AN645" s="206"/>
      <c r="BG645" s="205"/>
    </row>
    <row r="646" spans="2:59" ht="15.75" customHeight="1" x14ac:dyDescent="0.3">
      <c r="B646" s="206"/>
      <c r="C646" s="206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  <c r="AL646" s="206"/>
      <c r="AM646" s="206"/>
      <c r="AN646" s="206"/>
      <c r="BG646" s="205"/>
    </row>
    <row r="647" spans="2:59" ht="15.75" customHeight="1" x14ac:dyDescent="0.3">
      <c r="B647" s="206"/>
      <c r="C647" s="206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BG647" s="205"/>
    </row>
    <row r="648" spans="2:59" ht="15.75" customHeight="1" x14ac:dyDescent="0.3">
      <c r="B648" s="206"/>
      <c r="C648" s="206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BG648" s="205"/>
    </row>
    <row r="649" spans="2:59" ht="15.75" customHeight="1" x14ac:dyDescent="0.3">
      <c r="B649" s="206"/>
      <c r="C649" s="206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BG649" s="205"/>
    </row>
    <row r="650" spans="2:59" ht="15.75" customHeight="1" x14ac:dyDescent="0.3">
      <c r="B650" s="206"/>
      <c r="C650" s="206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BG650" s="205"/>
    </row>
    <row r="651" spans="2:59" ht="15.75" customHeight="1" x14ac:dyDescent="0.3">
      <c r="B651" s="206"/>
      <c r="C651" s="206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/>
      <c r="AN651" s="206"/>
      <c r="BG651" s="205"/>
    </row>
    <row r="652" spans="2:59" ht="15.75" customHeight="1" x14ac:dyDescent="0.3">
      <c r="B652" s="206"/>
      <c r="C652" s="206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BG652" s="205"/>
    </row>
    <row r="653" spans="2:59" ht="15.75" customHeight="1" x14ac:dyDescent="0.3">
      <c r="B653" s="206"/>
      <c r="C653" s="206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BG653" s="205"/>
    </row>
    <row r="654" spans="2:59" ht="15.75" customHeight="1" x14ac:dyDescent="0.3"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BG654" s="205"/>
    </row>
    <row r="655" spans="2:59" ht="15.75" customHeight="1" x14ac:dyDescent="0.3">
      <c r="B655" s="206"/>
      <c r="C655" s="206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BG655" s="205"/>
    </row>
    <row r="656" spans="2:59" ht="15.75" customHeight="1" x14ac:dyDescent="0.3">
      <c r="B656" s="206"/>
      <c r="C656" s="206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BG656" s="205"/>
    </row>
    <row r="657" spans="2:59" ht="15.75" customHeight="1" x14ac:dyDescent="0.3">
      <c r="B657" s="206"/>
      <c r="C657" s="206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/>
      <c r="AN657" s="206"/>
      <c r="BG657" s="205"/>
    </row>
    <row r="658" spans="2:59" ht="15.75" customHeight="1" x14ac:dyDescent="0.3">
      <c r="B658" s="206"/>
      <c r="C658" s="206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BG658" s="205"/>
    </row>
    <row r="659" spans="2:59" ht="15.75" customHeight="1" x14ac:dyDescent="0.3">
      <c r="B659" s="206"/>
      <c r="C659" s="206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BG659" s="205"/>
    </row>
    <row r="660" spans="2:59" ht="15.75" customHeight="1" x14ac:dyDescent="0.3">
      <c r="B660" s="206"/>
      <c r="C660" s="206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BG660" s="205"/>
    </row>
    <row r="661" spans="2:59" ht="15.75" customHeight="1" x14ac:dyDescent="0.3">
      <c r="B661" s="206"/>
      <c r="C661" s="206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BG661" s="205"/>
    </row>
    <row r="662" spans="2:59" ht="15.75" customHeight="1" x14ac:dyDescent="0.3">
      <c r="B662" s="206"/>
      <c r="C662" s="206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BG662" s="205"/>
    </row>
    <row r="663" spans="2:59" ht="15.75" customHeight="1" x14ac:dyDescent="0.3">
      <c r="B663" s="206"/>
      <c r="C663" s="206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BG663" s="205"/>
    </row>
    <row r="664" spans="2:59" ht="15.75" customHeight="1" x14ac:dyDescent="0.3">
      <c r="B664" s="206"/>
      <c r="C664" s="206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BG664" s="205"/>
    </row>
    <row r="665" spans="2:59" ht="15.75" customHeight="1" x14ac:dyDescent="0.3">
      <c r="B665" s="206"/>
      <c r="C665" s="206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BG665" s="205"/>
    </row>
    <row r="666" spans="2:59" ht="15.75" customHeight="1" x14ac:dyDescent="0.3"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BG666" s="205"/>
    </row>
    <row r="667" spans="2:59" ht="15.75" customHeight="1" x14ac:dyDescent="0.3">
      <c r="B667" s="206"/>
      <c r="C667" s="206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BG667" s="205"/>
    </row>
    <row r="668" spans="2:59" ht="15.75" customHeight="1" x14ac:dyDescent="0.3">
      <c r="B668" s="206"/>
      <c r="C668" s="206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BG668" s="205"/>
    </row>
    <row r="669" spans="2:59" ht="15.75" customHeight="1" x14ac:dyDescent="0.3">
      <c r="B669" s="206"/>
      <c r="C669" s="206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BG669" s="205"/>
    </row>
    <row r="670" spans="2:59" ht="15.75" customHeight="1" x14ac:dyDescent="0.3">
      <c r="B670" s="206"/>
      <c r="C670" s="206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BG670" s="205"/>
    </row>
    <row r="671" spans="2:59" ht="15.75" customHeight="1" x14ac:dyDescent="0.3">
      <c r="B671" s="206"/>
      <c r="C671" s="206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BG671" s="205"/>
    </row>
    <row r="672" spans="2:59" ht="15.75" customHeight="1" x14ac:dyDescent="0.3">
      <c r="B672" s="206"/>
      <c r="C672" s="206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BG672" s="205"/>
    </row>
    <row r="673" spans="2:59" ht="15.75" customHeight="1" x14ac:dyDescent="0.3">
      <c r="B673" s="206"/>
      <c r="C673" s="206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BG673" s="205"/>
    </row>
    <row r="674" spans="2:59" ht="15.75" customHeight="1" x14ac:dyDescent="0.3">
      <c r="B674" s="206"/>
      <c r="C674" s="206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BG674" s="205"/>
    </row>
    <row r="675" spans="2:59" ht="15.75" customHeight="1" x14ac:dyDescent="0.3">
      <c r="B675" s="206"/>
      <c r="C675" s="206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BG675" s="205"/>
    </row>
    <row r="676" spans="2:59" ht="15.75" customHeight="1" x14ac:dyDescent="0.3">
      <c r="B676" s="206"/>
      <c r="C676" s="206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BG676" s="205"/>
    </row>
    <row r="677" spans="2:59" ht="15.75" customHeight="1" x14ac:dyDescent="0.3">
      <c r="B677" s="206"/>
      <c r="C677" s="206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BG677" s="205"/>
    </row>
    <row r="678" spans="2:59" ht="15.75" customHeight="1" x14ac:dyDescent="0.3">
      <c r="B678" s="206"/>
      <c r="C678" s="206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BG678" s="205"/>
    </row>
    <row r="679" spans="2:59" ht="15.75" customHeight="1" x14ac:dyDescent="0.3">
      <c r="B679" s="206"/>
      <c r="C679" s="206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/>
      <c r="AN679" s="206"/>
      <c r="BG679" s="205"/>
    </row>
    <row r="680" spans="2:59" ht="15.75" customHeight="1" x14ac:dyDescent="0.3"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  <c r="AH680" s="206"/>
      <c r="AI680" s="206"/>
      <c r="AJ680" s="206"/>
      <c r="AK680" s="206"/>
      <c r="AL680" s="206"/>
      <c r="AM680" s="206"/>
      <c r="AN680" s="206"/>
      <c r="BG680" s="205"/>
    </row>
    <row r="681" spans="2:59" ht="15.75" customHeight="1" x14ac:dyDescent="0.3"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  <c r="AH681" s="206"/>
      <c r="AI681" s="206"/>
      <c r="AJ681" s="206"/>
      <c r="AK681" s="206"/>
      <c r="AL681" s="206"/>
      <c r="AM681" s="206"/>
      <c r="AN681" s="206"/>
      <c r="BG681" s="205"/>
    </row>
    <row r="682" spans="2:59" ht="15.75" customHeight="1" x14ac:dyDescent="0.3"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  <c r="AH682" s="206"/>
      <c r="AI682" s="206"/>
      <c r="AJ682" s="206"/>
      <c r="AK682" s="206"/>
      <c r="AL682" s="206"/>
      <c r="AM682" s="206"/>
      <c r="AN682" s="206"/>
      <c r="BG682" s="205"/>
    </row>
    <row r="683" spans="2:59" ht="15.75" customHeight="1" x14ac:dyDescent="0.3"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BG683" s="205"/>
    </row>
    <row r="684" spans="2:59" ht="15.75" customHeight="1" x14ac:dyDescent="0.3">
      <c r="B684" s="206"/>
      <c r="C684" s="206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BG684" s="205"/>
    </row>
    <row r="685" spans="2:59" ht="15.75" customHeight="1" x14ac:dyDescent="0.3">
      <c r="B685" s="206"/>
      <c r="C685" s="206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BG685" s="205"/>
    </row>
    <row r="686" spans="2:59" ht="15.75" customHeight="1" x14ac:dyDescent="0.3">
      <c r="B686" s="206"/>
      <c r="C686" s="206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BG686" s="205"/>
    </row>
    <row r="687" spans="2:59" ht="15.75" customHeight="1" x14ac:dyDescent="0.3">
      <c r="B687" s="206"/>
      <c r="C687" s="206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BG687" s="205"/>
    </row>
    <row r="688" spans="2:59" ht="15.75" customHeight="1" x14ac:dyDescent="0.3">
      <c r="B688" s="206"/>
      <c r="C688" s="206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BG688" s="205"/>
    </row>
    <row r="689" spans="2:59" ht="15.75" customHeight="1" x14ac:dyDescent="0.3"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BG689" s="205"/>
    </row>
    <row r="690" spans="2:59" ht="15.75" customHeight="1" x14ac:dyDescent="0.3">
      <c r="B690" s="206"/>
      <c r="C690" s="206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BG690" s="205"/>
    </row>
    <row r="691" spans="2:59" ht="15.75" customHeight="1" x14ac:dyDescent="0.3">
      <c r="B691" s="206"/>
      <c r="C691" s="206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BG691" s="205"/>
    </row>
    <row r="692" spans="2:59" ht="15.75" customHeight="1" x14ac:dyDescent="0.3"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BG692" s="205"/>
    </row>
    <row r="693" spans="2:59" ht="15.75" customHeight="1" x14ac:dyDescent="0.3">
      <c r="B693" s="206"/>
      <c r="C693" s="206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BG693" s="205"/>
    </row>
    <row r="694" spans="2:59" ht="15.75" customHeight="1" x14ac:dyDescent="0.3">
      <c r="B694" s="206"/>
      <c r="C694" s="206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BG694" s="205"/>
    </row>
    <row r="695" spans="2:59" ht="15.75" customHeight="1" x14ac:dyDescent="0.3">
      <c r="B695" s="206"/>
      <c r="C695" s="206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BG695" s="205"/>
    </row>
    <row r="696" spans="2:59" ht="15.75" customHeight="1" x14ac:dyDescent="0.3">
      <c r="B696" s="206"/>
      <c r="C696" s="206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BG696" s="205"/>
    </row>
    <row r="697" spans="2:59" ht="15.75" customHeight="1" x14ac:dyDescent="0.3">
      <c r="B697" s="206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BG697" s="205"/>
    </row>
    <row r="698" spans="2:59" ht="15.75" customHeight="1" x14ac:dyDescent="0.3">
      <c r="B698" s="206"/>
      <c r="C698" s="206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BG698" s="205"/>
    </row>
    <row r="699" spans="2:59" ht="15.75" customHeight="1" x14ac:dyDescent="0.3">
      <c r="B699" s="206"/>
      <c r="C699" s="206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06"/>
      <c r="AM699" s="206"/>
      <c r="AN699" s="206"/>
      <c r="BG699" s="205"/>
    </row>
    <row r="700" spans="2:59" ht="15.75" customHeight="1" x14ac:dyDescent="0.3">
      <c r="B700" s="206"/>
      <c r="C700" s="206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/>
      <c r="AH700" s="206"/>
      <c r="AI700" s="206"/>
      <c r="AJ700" s="206"/>
      <c r="AK700" s="206"/>
      <c r="AL700" s="206"/>
      <c r="AM700" s="206"/>
      <c r="AN700" s="206"/>
      <c r="BG700" s="205"/>
    </row>
    <row r="701" spans="2:59" ht="15.75" customHeight="1" x14ac:dyDescent="0.3">
      <c r="B701" s="206"/>
      <c r="C701" s="206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06"/>
      <c r="AM701" s="206"/>
      <c r="AN701" s="206"/>
      <c r="BG701" s="205"/>
    </row>
    <row r="702" spans="2:59" ht="15.75" customHeight="1" x14ac:dyDescent="0.3">
      <c r="B702" s="206"/>
      <c r="C702" s="206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BG702" s="205"/>
    </row>
    <row r="703" spans="2:59" ht="15.75" customHeight="1" x14ac:dyDescent="0.3">
      <c r="B703" s="206"/>
      <c r="C703" s="206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06"/>
      <c r="AM703" s="206"/>
      <c r="AN703" s="206"/>
      <c r="BG703" s="205"/>
    </row>
    <row r="704" spans="2:59" ht="15.75" customHeight="1" x14ac:dyDescent="0.3">
      <c r="B704" s="206"/>
      <c r="C704" s="206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06"/>
      <c r="AM704" s="206"/>
      <c r="AN704" s="206"/>
      <c r="BG704" s="205"/>
    </row>
    <row r="705" spans="2:59" ht="15.75" customHeight="1" x14ac:dyDescent="0.3">
      <c r="B705" s="206"/>
      <c r="C705" s="206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BG705" s="205"/>
    </row>
    <row r="706" spans="2:59" ht="15.75" customHeight="1" x14ac:dyDescent="0.3">
      <c r="B706" s="206"/>
      <c r="C706" s="206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BG706" s="205"/>
    </row>
    <row r="707" spans="2:59" ht="15.75" customHeight="1" x14ac:dyDescent="0.3">
      <c r="B707" s="206"/>
      <c r="C707" s="206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BG707" s="205"/>
    </row>
    <row r="708" spans="2:59" ht="15.75" customHeight="1" x14ac:dyDescent="0.3">
      <c r="B708" s="206"/>
      <c r="C708" s="206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BG708" s="205"/>
    </row>
    <row r="709" spans="2:59" ht="15.75" customHeight="1" x14ac:dyDescent="0.3">
      <c r="B709" s="206"/>
      <c r="C709" s="206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BG709" s="205"/>
    </row>
    <row r="710" spans="2:59" ht="15.75" customHeight="1" x14ac:dyDescent="0.3">
      <c r="B710" s="206"/>
      <c r="C710" s="206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BG710" s="205"/>
    </row>
    <row r="711" spans="2:59" ht="15.75" customHeight="1" x14ac:dyDescent="0.3">
      <c r="B711" s="206"/>
      <c r="C711" s="206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BG711" s="205"/>
    </row>
    <row r="712" spans="2:59" ht="15.75" customHeight="1" x14ac:dyDescent="0.3">
      <c r="B712" s="206"/>
      <c r="C712" s="206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BG712" s="205"/>
    </row>
    <row r="713" spans="2:59" ht="15.75" customHeight="1" x14ac:dyDescent="0.3">
      <c r="B713" s="206"/>
      <c r="C713" s="206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BG713" s="205"/>
    </row>
    <row r="714" spans="2:59" ht="15.75" customHeight="1" x14ac:dyDescent="0.3">
      <c r="B714" s="206"/>
      <c r="C714" s="206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BG714" s="205"/>
    </row>
    <row r="715" spans="2:59" ht="15.75" customHeight="1" x14ac:dyDescent="0.3">
      <c r="B715" s="206"/>
      <c r="C715" s="206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BG715" s="205"/>
    </row>
    <row r="716" spans="2:59" ht="15.75" customHeight="1" x14ac:dyDescent="0.3">
      <c r="B716" s="206"/>
      <c r="C716" s="206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BG716" s="205"/>
    </row>
    <row r="717" spans="2:59" ht="15.75" customHeight="1" x14ac:dyDescent="0.3">
      <c r="B717" s="206"/>
      <c r="C717" s="206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/>
      <c r="AN717" s="206"/>
      <c r="BG717" s="205"/>
    </row>
    <row r="718" spans="2:59" ht="15.75" customHeight="1" x14ac:dyDescent="0.3">
      <c r="B718" s="206"/>
      <c r="C718" s="206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BG718" s="205"/>
    </row>
    <row r="719" spans="2:59" ht="15.75" customHeight="1" x14ac:dyDescent="0.3"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BG719" s="205"/>
    </row>
    <row r="720" spans="2:59" ht="15.75" customHeight="1" x14ac:dyDescent="0.3">
      <c r="B720" s="206"/>
      <c r="C720" s="206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BG720" s="205"/>
    </row>
    <row r="721" spans="2:59" ht="15.75" customHeight="1" x14ac:dyDescent="0.3">
      <c r="B721" s="206"/>
      <c r="C721" s="206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BG721" s="205"/>
    </row>
    <row r="722" spans="2:59" ht="15.75" customHeight="1" x14ac:dyDescent="0.3">
      <c r="B722" s="206"/>
      <c r="C722" s="206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BG722" s="205"/>
    </row>
    <row r="723" spans="2:59" ht="15.75" customHeight="1" x14ac:dyDescent="0.3">
      <c r="B723" s="206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BG723" s="205"/>
    </row>
    <row r="724" spans="2:59" ht="15.75" customHeight="1" x14ac:dyDescent="0.3"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BG724" s="205"/>
    </row>
    <row r="725" spans="2:59" ht="15.75" customHeight="1" x14ac:dyDescent="0.3">
      <c r="B725" s="206"/>
      <c r="C725" s="206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BG725" s="205"/>
    </row>
    <row r="726" spans="2:59" ht="15.75" customHeight="1" x14ac:dyDescent="0.3">
      <c r="B726" s="206"/>
      <c r="C726" s="206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BG726" s="205"/>
    </row>
    <row r="727" spans="2:59" ht="15.75" customHeight="1" x14ac:dyDescent="0.3">
      <c r="B727" s="206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BG727" s="205"/>
    </row>
    <row r="728" spans="2:59" ht="15.75" customHeight="1" x14ac:dyDescent="0.3">
      <c r="B728" s="206"/>
      <c r="C728" s="206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BG728" s="205"/>
    </row>
    <row r="729" spans="2:59" ht="15.75" customHeight="1" x14ac:dyDescent="0.3">
      <c r="B729" s="206"/>
      <c r="C729" s="206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BG729" s="205"/>
    </row>
    <row r="730" spans="2:59" ht="15.75" customHeight="1" x14ac:dyDescent="0.3">
      <c r="B730" s="206"/>
      <c r="C730" s="206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BG730" s="205"/>
    </row>
    <row r="731" spans="2:59" ht="15.75" customHeight="1" x14ac:dyDescent="0.3">
      <c r="B731" s="206"/>
      <c r="C731" s="206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BG731" s="205"/>
    </row>
    <row r="732" spans="2:59" ht="15.75" customHeight="1" x14ac:dyDescent="0.3">
      <c r="B732" s="206"/>
      <c r="C732" s="206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BG732" s="205"/>
    </row>
    <row r="733" spans="2:59" ht="15.75" customHeight="1" x14ac:dyDescent="0.3"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BG733" s="205"/>
    </row>
    <row r="734" spans="2:59" ht="15.75" customHeight="1" x14ac:dyDescent="0.3"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BG734" s="205"/>
    </row>
    <row r="735" spans="2:59" ht="15.75" customHeight="1" x14ac:dyDescent="0.3"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BG735" s="205"/>
    </row>
    <row r="736" spans="2:59" ht="15.75" customHeight="1" x14ac:dyDescent="0.3">
      <c r="B736" s="206"/>
      <c r="C736" s="206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BG736" s="205"/>
    </row>
    <row r="737" spans="2:59" ht="15.75" customHeight="1" x14ac:dyDescent="0.3">
      <c r="B737" s="206"/>
      <c r="C737" s="206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BG737" s="205"/>
    </row>
    <row r="738" spans="2:59" ht="15.75" customHeight="1" x14ac:dyDescent="0.3">
      <c r="B738" s="206"/>
      <c r="C738" s="206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BG738" s="205"/>
    </row>
    <row r="739" spans="2:59" ht="15.75" customHeight="1" x14ac:dyDescent="0.3">
      <c r="B739" s="206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BG739" s="205"/>
    </row>
    <row r="740" spans="2:59" ht="15.75" customHeight="1" x14ac:dyDescent="0.3">
      <c r="B740" s="206"/>
      <c r="C740" s="206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BG740" s="205"/>
    </row>
    <row r="741" spans="2:59" ht="15.75" customHeight="1" x14ac:dyDescent="0.3">
      <c r="B741" s="206"/>
      <c r="C741" s="206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BG741" s="205"/>
    </row>
    <row r="742" spans="2:59" ht="15.75" customHeight="1" x14ac:dyDescent="0.3">
      <c r="B742" s="206"/>
      <c r="C742" s="206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BG742" s="205"/>
    </row>
    <row r="743" spans="2:59" ht="15.75" customHeight="1" x14ac:dyDescent="0.3">
      <c r="B743" s="206"/>
      <c r="C743" s="206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BG743" s="205"/>
    </row>
    <row r="744" spans="2:59" ht="15.75" customHeight="1" x14ac:dyDescent="0.3">
      <c r="B744" s="206"/>
      <c r="C744" s="206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BG744" s="205"/>
    </row>
    <row r="745" spans="2:59" ht="15.75" customHeight="1" x14ac:dyDescent="0.3">
      <c r="B745" s="206"/>
      <c r="C745" s="206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BG745" s="205"/>
    </row>
    <row r="746" spans="2:59" ht="15.75" customHeight="1" x14ac:dyDescent="0.3">
      <c r="B746" s="206"/>
      <c r="C746" s="206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BG746" s="205"/>
    </row>
    <row r="747" spans="2:59" ht="15.75" customHeight="1" x14ac:dyDescent="0.3">
      <c r="B747" s="206"/>
      <c r="C747" s="206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BG747" s="205"/>
    </row>
    <row r="748" spans="2:59" ht="15.75" customHeight="1" x14ac:dyDescent="0.3">
      <c r="B748" s="206"/>
      <c r="C748" s="206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BG748" s="205"/>
    </row>
    <row r="749" spans="2:59" ht="15.75" customHeight="1" x14ac:dyDescent="0.3">
      <c r="B749" s="206"/>
      <c r="C749" s="206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BG749" s="205"/>
    </row>
    <row r="750" spans="2:59" ht="15.75" customHeight="1" x14ac:dyDescent="0.3">
      <c r="B750" s="206"/>
      <c r="C750" s="206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BG750" s="205"/>
    </row>
    <row r="751" spans="2:59" ht="15.75" customHeight="1" x14ac:dyDescent="0.3">
      <c r="B751" s="206"/>
      <c r="C751" s="206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BG751" s="205"/>
    </row>
    <row r="752" spans="2:59" ht="15.75" customHeight="1" x14ac:dyDescent="0.3">
      <c r="B752" s="206"/>
      <c r="C752" s="206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BG752" s="205"/>
    </row>
    <row r="753" spans="2:59" ht="15.75" customHeight="1" x14ac:dyDescent="0.3">
      <c r="B753" s="206"/>
      <c r="C753" s="206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06"/>
      <c r="AM753" s="206"/>
      <c r="AN753" s="206"/>
      <c r="BG753" s="205"/>
    </row>
    <row r="754" spans="2:59" ht="15.75" customHeight="1" x14ac:dyDescent="0.3">
      <c r="B754" s="206"/>
      <c r="C754" s="206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06"/>
      <c r="AM754" s="206"/>
      <c r="AN754" s="206"/>
      <c r="BG754" s="205"/>
    </row>
    <row r="755" spans="2:59" ht="15.75" customHeight="1" x14ac:dyDescent="0.3">
      <c r="B755" s="206"/>
      <c r="C755" s="206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BG755" s="205"/>
    </row>
    <row r="756" spans="2:59" ht="15.75" customHeight="1" x14ac:dyDescent="0.3">
      <c r="B756" s="206"/>
      <c r="C756" s="206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BG756" s="205"/>
    </row>
    <row r="757" spans="2:59" ht="15.75" customHeight="1" x14ac:dyDescent="0.3">
      <c r="B757" s="206"/>
      <c r="C757" s="206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BG757" s="205"/>
    </row>
    <row r="758" spans="2:59" ht="15.75" customHeight="1" x14ac:dyDescent="0.3">
      <c r="B758" s="206"/>
      <c r="C758" s="206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BG758" s="205"/>
    </row>
    <row r="759" spans="2:59" ht="15.75" customHeight="1" x14ac:dyDescent="0.3">
      <c r="B759" s="206"/>
      <c r="C759" s="206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BG759" s="205"/>
    </row>
    <row r="760" spans="2:59" ht="15.75" customHeight="1" x14ac:dyDescent="0.3">
      <c r="B760" s="206"/>
      <c r="C760" s="206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BG760" s="205"/>
    </row>
    <row r="761" spans="2:59" ht="15.75" customHeight="1" x14ac:dyDescent="0.3">
      <c r="B761" s="206"/>
      <c r="C761" s="206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BG761" s="205"/>
    </row>
    <row r="762" spans="2:59" ht="15.75" customHeight="1" x14ac:dyDescent="0.3">
      <c r="B762" s="206"/>
      <c r="C762" s="206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BG762" s="205"/>
    </row>
    <row r="763" spans="2:59" ht="15.75" customHeight="1" x14ac:dyDescent="0.3">
      <c r="B763" s="206"/>
      <c r="C763" s="206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BG763" s="205"/>
    </row>
    <row r="764" spans="2:59" ht="15.75" customHeight="1" x14ac:dyDescent="0.3">
      <c r="B764" s="206"/>
      <c r="C764" s="206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BG764" s="205"/>
    </row>
    <row r="765" spans="2:59" ht="15.75" customHeight="1" x14ac:dyDescent="0.3">
      <c r="B765" s="206"/>
      <c r="C765" s="206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BG765" s="205"/>
    </row>
    <row r="766" spans="2:59" ht="15.75" customHeight="1" x14ac:dyDescent="0.3">
      <c r="B766" s="206"/>
      <c r="C766" s="206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BG766" s="205"/>
    </row>
    <row r="767" spans="2:59" ht="15.75" customHeight="1" x14ac:dyDescent="0.3">
      <c r="B767" s="206"/>
      <c r="C767" s="206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BG767" s="205"/>
    </row>
    <row r="768" spans="2:59" ht="15.75" customHeight="1" x14ac:dyDescent="0.3">
      <c r="B768" s="206"/>
      <c r="C768" s="206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BG768" s="205"/>
    </row>
    <row r="769" spans="2:59" ht="15.75" customHeight="1" x14ac:dyDescent="0.3"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BG769" s="205"/>
    </row>
    <row r="770" spans="2:59" ht="15.75" customHeight="1" x14ac:dyDescent="0.3">
      <c r="B770" s="206"/>
      <c r="C770" s="206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BG770" s="205"/>
    </row>
    <row r="771" spans="2:59" ht="15.75" customHeight="1" x14ac:dyDescent="0.3"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BG771" s="205"/>
    </row>
    <row r="772" spans="2:59" ht="15.75" customHeight="1" x14ac:dyDescent="0.3">
      <c r="B772" s="206"/>
      <c r="C772" s="206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BG772" s="205"/>
    </row>
    <row r="773" spans="2:59" ht="15.75" customHeight="1" x14ac:dyDescent="0.3">
      <c r="B773" s="206"/>
      <c r="C773" s="206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BG773" s="205"/>
    </row>
    <row r="774" spans="2:59" ht="15.75" customHeight="1" x14ac:dyDescent="0.3">
      <c r="B774" s="206"/>
      <c r="C774" s="206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BG774" s="205"/>
    </row>
    <row r="775" spans="2:59" ht="15.75" customHeight="1" x14ac:dyDescent="0.3">
      <c r="B775" s="206"/>
      <c r="C775" s="206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BG775" s="205"/>
    </row>
    <row r="776" spans="2:59" ht="15.75" customHeight="1" x14ac:dyDescent="0.3">
      <c r="B776" s="206"/>
      <c r="C776" s="206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BG776" s="205"/>
    </row>
    <row r="777" spans="2:59" ht="15.75" customHeight="1" x14ac:dyDescent="0.3">
      <c r="B777" s="206"/>
      <c r="C777" s="206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BG777" s="205"/>
    </row>
    <row r="778" spans="2:59" ht="15.75" customHeight="1" x14ac:dyDescent="0.3">
      <c r="B778" s="206"/>
      <c r="C778" s="206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BG778" s="205"/>
    </row>
    <row r="779" spans="2:59" ht="15.75" customHeight="1" x14ac:dyDescent="0.3">
      <c r="B779" s="206"/>
      <c r="C779" s="206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BG779" s="205"/>
    </row>
    <row r="780" spans="2:59" ht="15.75" customHeight="1" x14ac:dyDescent="0.3">
      <c r="B780" s="206"/>
      <c r="C780" s="206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BG780" s="205"/>
    </row>
    <row r="781" spans="2:59" ht="15.75" customHeight="1" x14ac:dyDescent="0.3">
      <c r="B781" s="206"/>
      <c r="C781" s="206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BG781" s="205"/>
    </row>
    <row r="782" spans="2:59" ht="15.75" customHeight="1" x14ac:dyDescent="0.3">
      <c r="B782" s="206"/>
      <c r="C782" s="206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BG782" s="205"/>
    </row>
    <row r="783" spans="2:59" ht="15.75" customHeight="1" x14ac:dyDescent="0.3">
      <c r="B783" s="206"/>
      <c r="C783" s="206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BG783" s="205"/>
    </row>
    <row r="784" spans="2:59" ht="15.75" customHeight="1" x14ac:dyDescent="0.3">
      <c r="B784" s="206"/>
      <c r="C784" s="206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BG784" s="205"/>
    </row>
    <row r="785" spans="2:59" ht="15.75" customHeight="1" x14ac:dyDescent="0.3">
      <c r="B785" s="206"/>
      <c r="C785" s="206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BG785" s="205"/>
    </row>
    <row r="786" spans="2:59" ht="15.75" customHeight="1" x14ac:dyDescent="0.3">
      <c r="B786" s="206"/>
      <c r="C786" s="206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BG786" s="205"/>
    </row>
    <row r="787" spans="2:59" ht="15.75" customHeight="1" x14ac:dyDescent="0.3">
      <c r="B787" s="206"/>
      <c r="C787" s="206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BG787" s="205"/>
    </row>
    <row r="788" spans="2:59" ht="15.75" customHeight="1" x14ac:dyDescent="0.3">
      <c r="B788" s="206"/>
      <c r="C788" s="206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BG788" s="205"/>
    </row>
    <row r="789" spans="2:59" ht="15.75" customHeight="1" x14ac:dyDescent="0.3">
      <c r="B789" s="206"/>
      <c r="C789" s="206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06"/>
      <c r="AM789" s="206"/>
      <c r="AN789" s="206"/>
      <c r="BG789" s="205"/>
    </row>
    <row r="790" spans="2:59" ht="15.75" customHeight="1" x14ac:dyDescent="0.3">
      <c r="B790" s="206"/>
      <c r="C790" s="206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06"/>
      <c r="AM790" s="206"/>
      <c r="AN790" s="206"/>
      <c r="BG790" s="205"/>
    </row>
    <row r="791" spans="2:59" ht="15.75" customHeight="1" x14ac:dyDescent="0.3">
      <c r="B791" s="206"/>
      <c r="C791" s="206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BG791" s="205"/>
    </row>
    <row r="792" spans="2:59" ht="15.75" customHeight="1" x14ac:dyDescent="0.3">
      <c r="B792" s="206"/>
      <c r="C792" s="206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BG792" s="205"/>
    </row>
    <row r="793" spans="2:59" ht="15.75" customHeight="1" x14ac:dyDescent="0.3">
      <c r="B793" s="206"/>
      <c r="C793" s="206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BG793" s="205"/>
    </row>
    <row r="794" spans="2:59" ht="15.75" customHeight="1" x14ac:dyDescent="0.3">
      <c r="B794" s="206"/>
      <c r="C794" s="206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BG794" s="205"/>
    </row>
    <row r="795" spans="2:59" ht="15.75" customHeight="1" x14ac:dyDescent="0.3">
      <c r="B795" s="206"/>
      <c r="C795" s="206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BG795" s="205"/>
    </row>
    <row r="796" spans="2:59" ht="15.75" customHeight="1" x14ac:dyDescent="0.3">
      <c r="B796" s="206"/>
      <c r="C796" s="206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BG796" s="205"/>
    </row>
    <row r="797" spans="2:59" ht="15.75" customHeight="1" x14ac:dyDescent="0.3">
      <c r="B797" s="206"/>
      <c r="C797" s="206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BG797" s="205"/>
    </row>
    <row r="798" spans="2:59" ht="15.75" customHeight="1" x14ac:dyDescent="0.3">
      <c r="B798" s="206"/>
      <c r="C798" s="206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BG798" s="205"/>
    </row>
    <row r="799" spans="2:59" ht="15.75" customHeight="1" x14ac:dyDescent="0.3">
      <c r="B799" s="206"/>
      <c r="C799" s="206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BG799" s="205"/>
    </row>
    <row r="800" spans="2:59" ht="15.75" customHeight="1" x14ac:dyDescent="0.3">
      <c r="B800" s="206"/>
      <c r="C800" s="206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BG800" s="205"/>
    </row>
    <row r="801" spans="2:59" ht="15.75" customHeight="1" x14ac:dyDescent="0.3">
      <c r="B801" s="206"/>
      <c r="C801" s="206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BG801" s="205"/>
    </row>
    <row r="802" spans="2:59" ht="15.75" customHeight="1" x14ac:dyDescent="0.3">
      <c r="B802" s="206"/>
      <c r="C802" s="206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BG802" s="205"/>
    </row>
    <row r="803" spans="2:59" ht="15.75" customHeight="1" x14ac:dyDescent="0.3">
      <c r="B803" s="206"/>
      <c r="C803" s="206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BG803" s="205"/>
    </row>
    <row r="804" spans="2:59" ht="15.75" customHeight="1" x14ac:dyDescent="0.3">
      <c r="B804" s="206"/>
      <c r="C804" s="206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BG804" s="205"/>
    </row>
    <row r="805" spans="2:59" ht="15.75" customHeight="1" x14ac:dyDescent="0.3">
      <c r="B805" s="206"/>
      <c r="C805" s="206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BG805" s="205"/>
    </row>
    <row r="806" spans="2:59" ht="15.75" customHeight="1" x14ac:dyDescent="0.3">
      <c r="B806" s="206"/>
      <c r="C806" s="206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BG806" s="205"/>
    </row>
    <row r="807" spans="2:59" ht="15.75" customHeight="1" x14ac:dyDescent="0.3">
      <c r="B807" s="206"/>
      <c r="C807" s="206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BG807" s="205"/>
    </row>
    <row r="808" spans="2:59" ht="15.75" customHeight="1" x14ac:dyDescent="0.3">
      <c r="B808" s="206"/>
      <c r="C808" s="206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06"/>
      <c r="AM808" s="206"/>
      <c r="AN808" s="206"/>
      <c r="BG808" s="205"/>
    </row>
    <row r="809" spans="2:59" ht="15.75" customHeight="1" x14ac:dyDescent="0.3">
      <c r="B809" s="206"/>
      <c r="C809" s="206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06"/>
      <c r="AM809" s="206"/>
      <c r="AN809" s="206"/>
      <c r="BG809" s="205"/>
    </row>
    <row r="810" spans="2:59" ht="15.75" customHeight="1" x14ac:dyDescent="0.3">
      <c r="B810" s="206"/>
      <c r="C810" s="206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06"/>
      <c r="AM810" s="206"/>
      <c r="AN810" s="206"/>
      <c r="BG810" s="205"/>
    </row>
    <row r="811" spans="2:59" ht="15.75" customHeight="1" x14ac:dyDescent="0.3">
      <c r="B811" s="206"/>
      <c r="C811" s="206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BG811" s="205"/>
    </row>
    <row r="812" spans="2:59" ht="15.75" customHeight="1" x14ac:dyDescent="0.3">
      <c r="B812" s="206"/>
      <c r="C812" s="206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06"/>
      <c r="AM812" s="206"/>
      <c r="AN812" s="206"/>
      <c r="BG812" s="205"/>
    </row>
    <row r="813" spans="2:59" ht="15.75" customHeight="1" x14ac:dyDescent="0.3">
      <c r="B813" s="206"/>
      <c r="C813" s="206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06"/>
      <c r="AM813" s="206"/>
      <c r="AN813" s="206"/>
      <c r="BG813" s="205"/>
    </row>
    <row r="814" spans="2:59" ht="15.75" customHeight="1" x14ac:dyDescent="0.3">
      <c r="B814" s="206"/>
      <c r="C814" s="206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06"/>
      <c r="AM814" s="206"/>
      <c r="AN814" s="206"/>
      <c r="BG814" s="205"/>
    </row>
    <row r="815" spans="2:59" ht="15.75" customHeight="1" x14ac:dyDescent="0.3">
      <c r="B815" s="206"/>
      <c r="C815" s="206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06"/>
      <c r="AM815" s="206"/>
      <c r="AN815" s="206"/>
      <c r="BG815" s="205"/>
    </row>
    <row r="816" spans="2:59" ht="15.75" customHeight="1" x14ac:dyDescent="0.3">
      <c r="B816" s="206"/>
      <c r="C816" s="206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06"/>
      <c r="AM816" s="206"/>
      <c r="AN816" s="206"/>
      <c r="BG816" s="205"/>
    </row>
    <row r="817" spans="2:59" ht="15.75" customHeight="1" x14ac:dyDescent="0.3">
      <c r="B817" s="206"/>
      <c r="C817" s="206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  <c r="AA817" s="206"/>
      <c r="AB817" s="206"/>
      <c r="AC817" s="206"/>
      <c r="AD817" s="206"/>
      <c r="AE817" s="206"/>
      <c r="AF817" s="206"/>
      <c r="AG817" s="206"/>
      <c r="AH817" s="206"/>
      <c r="AI817" s="206"/>
      <c r="AJ817" s="206"/>
      <c r="AK817" s="206"/>
      <c r="AL817" s="206"/>
      <c r="AM817" s="206"/>
      <c r="AN817" s="206"/>
      <c r="BG817" s="205"/>
    </row>
    <row r="818" spans="2:59" ht="15.75" customHeight="1" x14ac:dyDescent="0.3">
      <c r="B818" s="206"/>
      <c r="C818" s="206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06"/>
      <c r="AM818" s="206"/>
      <c r="AN818" s="206"/>
      <c r="BG818" s="205"/>
    </row>
    <row r="819" spans="2:59" ht="15.75" customHeight="1" x14ac:dyDescent="0.3">
      <c r="B819" s="206"/>
      <c r="C819" s="206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06"/>
      <c r="AM819" s="206"/>
      <c r="AN819" s="206"/>
      <c r="BG819" s="205"/>
    </row>
    <row r="820" spans="2:59" ht="15.75" customHeight="1" x14ac:dyDescent="0.3">
      <c r="B820" s="206"/>
      <c r="C820" s="206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BG820" s="205"/>
    </row>
    <row r="821" spans="2:59" ht="15.75" customHeight="1" x14ac:dyDescent="0.3">
      <c r="B821" s="206"/>
      <c r="C821" s="206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06"/>
      <c r="AM821" s="206"/>
      <c r="AN821" s="206"/>
      <c r="BG821" s="205"/>
    </row>
    <row r="822" spans="2:59" ht="15.75" customHeight="1" x14ac:dyDescent="0.3">
      <c r="B822" s="206"/>
      <c r="C822" s="206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06"/>
      <c r="AM822" s="206"/>
      <c r="AN822" s="206"/>
      <c r="BG822" s="205"/>
    </row>
    <row r="823" spans="2:59" ht="15.75" customHeight="1" x14ac:dyDescent="0.3">
      <c r="B823" s="206"/>
      <c r="C823" s="206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/>
      <c r="AN823" s="206"/>
      <c r="BG823" s="205"/>
    </row>
    <row r="824" spans="2:59" ht="15.75" customHeight="1" x14ac:dyDescent="0.3">
      <c r="B824" s="206"/>
      <c r="C824" s="206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06"/>
      <c r="AM824" s="206"/>
      <c r="AN824" s="206"/>
      <c r="BG824" s="205"/>
    </row>
    <row r="825" spans="2:59" ht="15.75" customHeight="1" x14ac:dyDescent="0.3">
      <c r="B825" s="206"/>
      <c r="C825" s="206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06"/>
      <c r="AM825" s="206"/>
      <c r="AN825" s="206"/>
      <c r="BG825" s="205"/>
    </row>
    <row r="826" spans="2:59" ht="15.75" customHeight="1" x14ac:dyDescent="0.3">
      <c r="B826" s="206"/>
      <c r="C826" s="206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06"/>
      <c r="AM826" s="206"/>
      <c r="AN826" s="206"/>
      <c r="BG826" s="205"/>
    </row>
    <row r="827" spans="2:59" ht="15.75" customHeight="1" x14ac:dyDescent="0.3">
      <c r="B827" s="206"/>
      <c r="C827" s="206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06"/>
      <c r="AM827" s="206"/>
      <c r="AN827" s="206"/>
      <c r="BG827" s="205"/>
    </row>
    <row r="828" spans="2:59" ht="15.75" customHeight="1" x14ac:dyDescent="0.3">
      <c r="B828" s="206"/>
      <c r="C828" s="206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06"/>
      <c r="AM828" s="206"/>
      <c r="AN828" s="206"/>
      <c r="BG828" s="205"/>
    </row>
    <row r="829" spans="2:59" ht="15.75" customHeight="1" x14ac:dyDescent="0.3">
      <c r="B829" s="206"/>
      <c r="C829" s="206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06"/>
      <c r="AM829" s="206"/>
      <c r="AN829" s="206"/>
      <c r="BG829" s="205"/>
    </row>
    <row r="830" spans="2:59" ht="15.75" customHeight="1" x14ac:dyDescent="0.3">
      <c r="B830" s="206"/>
      <c r="C830" s="206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/>
      <c r="AN830" s="206"/>
      <c r="BG830" s="205"/>
    </row>
    <row r="831" spans="2:59" ht="15.75" customHeight="1" x14ac:dyDescent="0.3">
      <c r="B831" s="206"/>
      <c r="C831" s="206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06"/>
      <c r="AM831" s="206"/>
      <c r="AN831" s="206"/>
      <c r="BG831" s="205"/>
    </row>
    <row r="832" spans="2:59" ht="15.75" customHeight="1" x14ac:dyDescent="0.3">
      <c r="B832" s="206"/>
      <c r="C832" s="206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06"/>
      <c r="AM832" s="206"/>
      <c r="AN832" s="206"/>
      <c r="BG832" s="205"/>
    </row>
    <row r="833" spans="2:59" ht="15.75" customHeight="1" x14ac:dyDescent="0.3">
      <c r="B833" s="206"/>
      <c r="C833" s="206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06"/>
      <c r="AM833" s="206"/>
      <c r="AN833" s="206"/>
      <c r="BG833" s="205"/>
    </row>
    <row r="834" spans="2:59" ht="15.75" customHeight="1" x14ac:dyDescent="0.3"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BG834" s="205"/>
    </row>
    <row r="835" spans="2:59" ht="15.75" customHeight="1" x14ac:dyDescent="0.3">
      <c r="B835" s="206"/>
      <c r="C835" s="206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BG835" s="205"/>
    </row>
    <row r="836" spans="2:59" ht="15.75" customHeight="1" x14ac:dyDescent="0.3">
      <c r="B836" s="206"/>
      <c r="C836" s="206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06"/>
      <c r="AM836" s="206"/>
      <c r="AN836" s="206"/>
      <c r="BG836" s="205"/>
    </row>
    <row r="837" spans="2:59" ht="15.75" customHeight="1" x14ac:dyDescent="0.3">
      <c r="B837" s="206"/>
      <c r="C837" s="206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BG837" s="205"/>
    </row>
    <row r="838" spans="2:59" ht="15.75" customHeight="1" x14ac:dyDescent="0.3">
      <c r="B838" s="206"/>
      <c r="C838" s="206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BG838" s="205"/>
    </row>
    <row r="839" spans="2:59" ht="15.75" customHeight="1" x14ac:dyDescent="0.3">
      <c r="B839" s="206"/>
      <c r="C839" s="206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BG839" s="205"/>
    </row>
    <row r="840" spans="2:59" ht="15.75" customHeight="1" x14ac:dyDescent="0.3">
      <c r="B840" s="206"/>
      <c r="C840" s="206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BG840" s="205"/>
    </row>
    <row r="841" spans="2:59" ht="15.75" customHeight="1" x14ac:dyDescent="0.3">
      <c r="B841" s="206"/>
      <c r="C841" s="206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BG841" s="205"/>
    </row>
    <row r="842" spans="2:59" ht="15.75" customHeight="1" x14ac:dyDescent="0.3">
      <c r="B842" s="206"/>
      <c r="C842" s="206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BG842" s="205"/>
    </row>
    <row r="843" spans="2:59" ht="15.75" customHeight="1" x14ac:dyDescent="0.3">
      <c r="B843" s="206"/>
      <c r="C843" s="206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06"/>
      <c r="AM843" s="206"/>
      <c r="AN843" s="206"/>
      <c r="BG843" s="205"/>
    </row>
    <row r="844" spans="2:59" ht="15.75" customHeight="1" x14ac:dyDescent="0.3">
      <c r="B844" s="206"/>
      <c r="C844" s="206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06"/>
      <c r="AM844" s="206"/>
      <c r="AN844" s="206"/>
      <c r="BG844" s="205"/>
    </row>
    <row r="845" spans="2:59" ht="15.75" customHeight="1" x14ac:dyDescent="0.3">
      <c r="B845" s="206"/>
      <c r="C845" s="206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/>
      <c r="AN845" s="206"/>
      <c r="BG845" s="205"/>
    </row>
    <row r="846" spans="2:59" ht="15.75" customHeight="1" x14ac:dyDescent="0.3">
      <c r="B846" s="206"/>
      <c r="C846" s="206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  <c r="AA846" s="206"/>
      <c r="AB846" s="206"/>
      <c r="AC846" s="206"/>
      <c r="AD846" s="206"/>
      <c r="AE846" s="206"/>
      <c r="AF846" s="206"/>
      <c r="AG846" s="206"/>
      <c r="AH846" s="206"/>
      <c r="AI846" s="206"/>
      <c r="AJ846" s="206"/>
      <c r="AK846" s="206"/>
      <c r="AL846" s="206"/>
      <c r="AM846" s="206"/>
      <c r="AN846" s="206"/>
      <c r="BG846" s="205"/>
    </row>
    <row r="847" spans="2:59" ht="15.75" customHeight="1" x14ac:dyDescent="0.3">
      <c r="B847" s="206"/>
      <c r="C847" s="206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06"/>
      <c r="AM847" s="206"/>
      <c r="AN847" s="206"/>
      <c r="BG847" s="205"/>
    </row>
    <row r="848" spans="2:59" ht="15.75" customHeight="1" x14ac:dyDescent="0.3">
      <c r="B848" s="206"/>
      <c r="C848" s="206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BG848" s="205"/>
    </row>
    <row r="849" spans="2:59" ht="15.75" customHeight="1" x14ac:dyDescent="0.3">
      <c r="B849" s="206"/>
      <c r="C849" s="206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06"/>
      <c r="AM849" s="206"/>
      <c r="AN849" s="206"/>
      <c r="BG849" s="205"/>
    </row>
    <row r="850" spans="2:59" ht="15.75" customHeight="1" x14ac:dyDescent="0.3">
      <c r="B850" s="206"/>
      <c r="C850" s="206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06"/>
      <c r="AM850" s="206"/>
      <c r="AN850" s="206"/>
      <c r="BG850" s="205"/>
    </row>
    <row r="851" spans="2:59" ht="15.75" customHeight="1" x14ac:dyDescent="0.3">
      <c r="B851" s="206"/>
      <c r="C851" s="206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BG851" s="205"/>
    </row>
    <row r="852" spans="2:59" ht="15.75" customHeight="1" x14ac:dyDescent="0.3">
      <c r="B852" s="206"/>
      <c r="C852" s="206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BG852" s="205"/>
    </row>
    <row r="853" spans="2:59" ht="15.75" customHeight="1" x14ac:dyDescent="0.3">
      <c r="B853" s="206"/>
      <c r="C853" s="206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BG853" s="205"/>
    </row>
    <row r="854" spans="2:59" ht="15.75" customHeight="1" x14ac:dyDescent="0.3">
      <c r="B854" s="206"/>
      <c r="C854" s="206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BG854" s="205"/>
    </row>
    <row r="855" spans="2:59" ht="15.75" customHeight="1" x14ac:dyDescent="0.3">
      <c r="B855" s="206"/>
      <c r="C855" s="206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BG855" s="205"/>
    </row>
    <row r="856" spans="2:59" ht="15.75" customHeight="1" x14ac:dyDescent="0.3">
      <c r="B856" s="206"/>
      <c r="C856" s="206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06"/>
      <c r="AM856" s="206"/>
      <c r="AN856" s="206"/>
      <c r="BG856" s="205"/>
    </row>
    <row r="857" spans="2:59" ht="15.75" customHeight="1" x14ac:dyDescent="0.3">
      <c r="B857" s="206"/>
      <c r="C857" s="206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BG857" s="205"/>
    </row>
    <row r="858" spans="2:59" ht="15.75" customHeight="1" x14ac:dyDescent="0.3">
      <c r="B858" s="206"/>
      <c r="C858" s="206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/>
      <c r="AN858" s="206"/>
      <c r="BG858" s="205"/>
    </row>
    <row r="859" spans="2:59" ht="15.75" customHeight="1" x14ac:dyDescent="0.3">
      <c r="B859" s="206"/>
      <c r="C859" s="206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BG859" s="205"/>
    </row>
    <row r="860" spans="2:59" ht="15.75" customHeight="1" x14ac:dyDescent="0.3">
      <c r="B860" s="206"/>
      <c r="C860" s="206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BG860" s="205"/>
    </row>
    <row r="861" spans="2:59" ht="15.75" customHeight="1" x14ac:dyDescent="0.3">
      <c r="B861" s="206"/>
      <c r="C861" s="206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06"/>
      <c r="AM861" s="206"/>
      <c r="AN861" s="206"/>
      <c r="BG861" s="205"/>
    </row>
    <row r="862" spans="2:59" ht="15.75" customHeight="1" x14ac:dyDescent="0.3">
      <c r="B862" s="206"/>
      <c r="C862" s="206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06"/>
      <c r="AM862" s="206"/>
      <c r="AN862" s="206"/>
      <c r="BG862" s="205"/>
    </row>
    <row r="863" spans="2:59" ht="15.75" customHeight="1" x14ac:dyDescent="0.3">
      <c r="B863" s="206"/>
      <c r="C863" s="206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/>
      <c r="AN863" s="206"/>
      <c r="BG863" s="205"/>
    </row>
    <row r="864" spans="2:59" ht="15.75" customHeight="1" x14ac:dyDescent="0.3">
      <c r="B864" s="206"/>
      <c r="C864" s="206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06"/>
      <c r="AM864" s="206"/>
      <c r="AN864" s="206"/>
      <c r="BG864" s="205"/>
    </row>
    <row r="865" spans="2:59" ht="15.75" customHeight="1" x14ac:dyDescent="0.3">
      <c r="B865" s="206"/>
      <c r="C865" s="206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06"/>
      <c r="AM865" s="206"/>
      <c r="AN865" s="206"/>
      <c r="BG865" s="205"/>
    </row>
    <row r="866" spans="2:59" ht="15.75" customHeight="1" x14ac:dyDescent="0.3">
      <c r="B866" s="206"/>
      <c r="C866" s="206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06"/>
      <c r="AM866" s="206"/>
      <c r="AN866" s="206"/>
      <c r="BG866" s="205"/>
    </row>
    <row r="867" spans="2:59" ht="15.75" customHeight="1" x14ac:dyDescent="0.3">
      <c r="B867" s="206"/>
      <c r="C867" s="206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06"/>
      <c r="AM867" s="206"/>
      <c r="AN867" s="206"/>
      <c r="BG867" s="205"/>
    </row>
    <row r="868" spans="2:59" ht="15.75" customHeight="1" x14ac:dyDescent="0.3">
      <c r="B868" s="206"/>
      <c r="C868" s="206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06"/>
      <c r="AM868" s="206"/>
      <c r="AN868" s="206"/>
      <c r="BG868" s="205"/>
    </row>
    <row r="869" spans="2:59" ht="15.75" customHeight="1" x14ac:dyDescent="0.3">
      <c r="B869" s="206"/>
      <c r="C869" s="206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06"/>
      <c r="AM869" s="206"/>
      <c r="AN869" s="206"/>
      <c r="BG869" s="205"/>
    </row>
    <row r="870" spans="2:59" ht="15.75" customHeight="1" x14ac:dyDescent="0.3">
      <c r="B870" s="206"/>
      <c r="C870" s="206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BG870" s="205"/>
    </row>
    <row r="871" spans="2:59" ht="15.75" customHeight="1" x14ac:dyDescent="0.3">
      <c r="B871" s="206"/>
      <c r="C871" s="206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BG871" s="205"/>
    </row>
    <row r="872" spans="2:59" ht="15.75" customHeight="1" x14ac:dyDescent="0.3">
      <c r="B872" s="206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BG872" s="205"/>
    </row>
    <row r="873" spans="2:59" ht="15.75" customHeight="1" x14ac:dyDescent="0.3">
      <c r="B873" s="206"/>
      <c r="C873" s="206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BG873" s="205"/>
    </row>
    <row r="874" spans="2:59" ht="15.75" customHeight="1" x14ac:dyDescent="0.3">
      <c r="B874" s="206"/>
      <c r="C874" s="206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BG874" s="205"/>
    </row>
    <row r="875" spans="2:59" ht="15.75" customHeight="1" x14ac:dyDescent="0.3">
      <c r="B875" s="206"/>
      <c r="C875" s="206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BG875" s="205"/>
    </row>
    <row r="876" spans="2:59" ht="15.75" customHeight="1" x14ac:dyDescent="0.3">
      <c r="B876" s="206"/>
      <c r="C876" s="206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BG876" s="205"/>
    </row>
    <row r="877" spans="2:59" ht="15.75" customHeight="1" x14ac:dyDescent="0.3">
      <c r="B877" s="206"/>
      <c r="C877" s="206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BG877" s="205"/>
    </row>
    <row r="878" spans="2:59" ht="15.75" customHeight="1" x14ac:dyDescent="0.3">
      <c r="B878" s="206"/>
      <c r="C878" s="206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BG878" s="205"/>
    </row>
    <row r="879" spans="2:59" ht="15.75" customHeight="1" x14ac:dyDescent="0.3">
      <c r="B879" s="206"/>
      <c r="C879" s="206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BG879" s="205"/>
    </row>
    <row r="880" spans="2:59" ht="15.75" customHeight="1" x14ac:dyDescent="0.3">
      <c r="B880" s="206"/>
      <c r="C880" s="206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BG880" s="205"/>
    </row>
    <row r="881" spans="2:59" ht="15.75" customHeight="1" x14ac:dyDescent="0.3">
      <c r="B881" s="206"/>
      <c r="C881" s="206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/>
      <c r="AN881" s="206"/>
      <c r="BG881" s="205"/>
    </row>
    <row r="882" spans="2:59" ht="15.75" customHeight="1" x14ac:dyDescent="0.3">
      <c r="B882" s="206"/>
      <c r="C882" s="206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BG882" s="205"/>
    </row>
    <row r="883" spans="2:59" ht="15.75" customHeight="1" x14ac:dyDescent="0.3">
      <c r="B883" s="206"/>
      <c r="C883" s="206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BG883" s="205"/>
    </row>
    <row r="884" spans="2:59" ht="15.75" customHeight="1" x14ac:dyDescent="0.3">
      <c r="B884" s="206"/>
      <c r="C884" s="206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BG884" s="205"/>
    </row>
    <row r="885" spans="2:59" ht="15.75" customHeight="1" x14ac:dyDescent="0.3">
      <c r="B885" s="206"/>
      <c r="C885" s="206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BG885" s="205"/>
    </row>
    <row r="886" spans="2:59" ht="15.75" customHeight="1" x14ac:dyDescent="0.3">
      <c r="B886" s="206"/>
      <c r="C886" s="206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BG886" s="205"/>
    </row>
    <row r="887" spans="2:59" ht="15.75" customHeight="1" x14ac:dyDescent="0.3">
      <c r="B887" s="206"/>
      <c r="C887" s="206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BG887" s="205"/>
    </row>
    <row r="888" spans="2:59" ht="15.75" customHeight="1" x14ac:dyDescent="0.3">
      <c r="B888" s="206"/>
      <c r="C888" s="206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BG888" s="205"/>
    </row>
    <row r="889" spans="2:59" ht="15.75" customHeight="1" x14ac:dyDescent="0.3">
      <c r="B889" s="206"/>
      <c r="C889" s="206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BG889" s="205"/>
    </row>
    <row r="890" spans="2:59" ht="15.75" customHeight="1" x14ac:dyDescent="0.3">
      <c r="B890" s="206"/>
      <c r="C890" s="206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BG890" s="205"/>
    </row>
    <row r="891" spans="2:59" ht="15.75" customHeight="1" x14ac:dyDescent="0.3">
      <c r="B891" s="206"/>
      <c r="C891" s="206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BG891" s="205"/>
    </row>
    <row r="892" spans="2:59" ht="15.75" customHeight="1" x14ac:dyDescent="0.3">
      <c r="B892" s="206"/>
      <c r="C892" s="206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BG892" s="205"/>
    </row>
    <row r="893" spans="2:59" ht="15.75" customHeight="1" x14ac:dyDescent="0.3">
      <c r="B893" s="206"/>
      <c r="C893" s="206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06"/>
      <c r="AM893" s="206"/>
      <c r="AN893" s="206"/>
      <c r="BG893" s="205"/>
    </row>
    <row r="894" spans="2:59" ht="15.75" customHeight="1" x14ac:dyDescent="0.3">
      <c r="B894" s="206"/>
      <c r="C894" s="206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BG894" s="205"/>
    </row>
    <row r="895" spans="2:59" ht="15.75" customHeight="1" x14ac:dyDescent="0.3">
      <c r="B895" s="206"/>
      <c r="C895" s="206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06"/>
      <c r="AM895" s="206"/>
      <c r="AN895" s="206"/>
      <c r="BG895" s="205"/>
    </row>
    <row r="896" spans="2:59" ht="15.75" customHeight="1" x14ac:dyDescent="0.3">
      <c r="B896" s="206"/>
      <c r="C896" s="206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BG896" s="205"/>
    </row>
    <row r="897" spans="2:59" ht="15.75" customHeight="1" x14ac:dyDescent="0.3">
      <c r="B897" s="206"/>
      <c r="C897" s="206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BG897" s="205"/>
    </row>
    <row r="898" spans="2:59" ht="15.75" customHeight="1" x14ac:dyDescent="0.3">
      <c r="B898" s="206"/>
      <c r="C898" s="206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BG898" s="205"/>
    </row>
    <row r="899" spans="2:59" ht="15.75" customHeight="1" x14ac:dyDescent="0.3">
      <c r="B899" s="206"/>
      <c r="C899" s="206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06"/>
      <c r="AM899" s="206"/>
      <c r="AN899" s="206"/>
      <c r="BG899" s="205"/>
    </row>
    <row r="900" spans="2:59" ht="15.75" customHeight="1" x14ac:dyDescent="0.3">
      <c r="B900" s="206"/>
      <c r="C900" s="206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BG900" s="205"/>
    </row>
    <row r="901" spans="2:59" ht="15.75" customHeight="1" x14ac:dyDescent="0.3">
      <c r="B901" s="206"/>
      <c r="C901" s="206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/>
      <c r="AN901" s="206"/>
      <c r="BG901" s="205"/>
    </row>
    <row r="902" spans="2:59" ht="15.75" customHeight="1" x14ac:dyDescent="0.3">
      <c r="B902" s="206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BG902" s="205"/>
    </row>
    <row r="903" spans="2:59" ht="15.75" customHeight="1" x14ac:dyDescent="0.3">
      <c r="B903" s="206"/>
      <c r="C903" s="206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BG903" s="205"/>
    </row>
    <row r="904" spans="2:59" ht="15.75" customHeight="1" x14ac:dyDescent="0.3">
      <c r="B904" s="206"/>
      <c r="C904" s="206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BG904" s="205"/>
    </row>
    <row r="905" spans="2:59" ht="15.75" customHeight="1" x14ac:dyDescent="0.3">
      <c r="B905" s="206"/>
      <c r="C905" s="206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BG905" s="205"/>
    </row>
    <row r="906" spans="2:59" ht="15.75" customHeight="1" x14ac:dyDescent="0.3">
      <c r="B906" s="206"/>
      <c r="C906" s="206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BG906" s="205"/>
    </row>
    <row r="907" spans="2:59" ht="15.75" customHeight="1" x14ac:dyDescent="0.3">
      <c r="B907" s="206"/>
      <c r="C907" s="206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BG907" s="205"/>
    </row>
    <row r="908" spans="2:59" ht="15.75" customHeight="1" x14ac:dyDescent="0.3">
      <c r="B908" s="206"/>
      <c r="C908" s="206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BG908" s="205"/>
    </row>
    <row r="909" spans="2:59" ht="15.75" customHeight="1" x14ac:dyDescent="0.3">
      <c r="B909" s="206"/>
      <c r="C909" s="206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BG909" s="205"/>
    </row>
    <row r="910" spans="2:59" ht="15.75" customHeight="1" x14ac:dyDescent="0.3">
      <c r="B910" s="206"/>
      <c r="C910" s="206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BG910" s="205"/>
    </row>
    <row r="911" spans="2:59" ht="15.75" customHeight="1" x14ac:dyDescent="0.3">
      <c r="B911" s="206"/>
      <c r="C911" s="206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BG911" s="205"/>
    </row>
    <row r="912" spans="2:59" ht="15.75" customHeight="1" x14ac:dyDescent="0.3">
      <c r="B912" s="206"/>
      <c r="C912" s="206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BG912" s="205"/>
    </row>
    <row r="913" spans="2:59" ht="15.75" customHeight="1" x14ac:dyDescent="0.3">
      <c r="B913" s="206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BG913" s="205"/>
    </row>
    <row r="914" spans="2:59" ht="15.75" customHeight="1" x14ac:dyDescent="0.3">
      <c r="B914" s="206"/>
      <c r="C914" s="206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BG914" s="205"/>
    </row>
    <row r="915" spans="2:59" ht="15.75" customHeight="1" x14ac:dyDescent="0.3">
      <c r="B915" s="206"/>
      <c r="C915" s="206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BG915" s="205"/>
    </row>
    <row r="916" spans="2:59" ht="15.75" customHeight="1" x14ac:dyDescent="0.3">
      <c r="B916" s="206"/>
      <c r="C916" s="206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BG916" s="205"/>
    </row>
    <row r="917" spans="2:59" ht="15.75" customHeight="1" x14ac:dyDescent="0.3">
      <c r="B917" s="206"/>
      <c r="C917" s="206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BG917" s="205"/>
    </row>
    <row r="918" spans="2:59" ht="15.75" customHeight="1" x14ac:dyDescent="0.3">
      <c r="B918" s="206"/>
      <c r="C918" s="206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BG918" s="205"/>
    </row>
    <row r="919" spans="2:59" ht="15.75" customHeight="1" x14ac:dyDescent="0.3">
      <c r="B919" s="206"/>
      <c r="C919" s="206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BG919" s="205"/>
    </row>
    <row r="920" spans="2:59" ht="15.75" customHeight="1" x14ac:dyDescent="0.3">
      <c r="B920" s="206"/>
      <c r="C920" s="206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BG920" s="205"/>
    </row>
    <row r="921" spans="2:59" ht="15.75" customHeight="1" x14ac:dyDescent="0.3">
      <c r="B921" s="206"/>
      <c r="C921" s="206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BG921" s="205"/>
    </row>
    <row r="922" spans="2:59" ht="15.75" customHeight="1" x14ac:dyDescent="0.3">
      <c r="B922" s="206"/>
      <c r="C922" s="206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BG922" s="205"/>
    </row>
    <row r="923" spans="2:59" ht="15.75" customHeight="1" x14ac:dyDescent="0.3"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BG923" s="205"/>
    </row>
    <row r="924" spans="2:59" ht="15.75" customHeight="1" x14ac:dyDescent="0.3">
      <c r="B924" s="206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BG924" s="205"/>
    </row>
    <row r="925" spans="2:59" ht="15.75" customHeight="1" x14ac:dyDescent="0.3">
      <c r="B925" s="206"/>
      <c r="C925" s="206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BG925" s="205"/>
    </row>
    <row r="926" spans="2:59" ht="15.75" customHeight="1" x14ac:dyDescent="0.3">
      <c r="B926" s="206"/>
      <c r="C926" s="206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BG926" s="205"/>
    </row>
    <row r="927" spans="2:59" ht="15.75" customHeight="1" x14ac:dyDescent="0.3">
      <c r="B927" s="206"/>
      <c r="C927" s="206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BG927" s="205"/>
    </row>
    <row r="928" spans="2:59" ht="15.75" customHeight="1" x14ac:dyDescent="0.3">
      <c r="B928" s="206"/>
      <c r="C928" s="206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BG928" s="205"/>
    </row>
    <row r="929" spans="2:59" ht="15.75" customHeight="1" x14ac:dyDescent="0.3">
      <c r="B929" s="206"/>
      <c r="C929" s="206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BG929" s="205"/>
    </row>
    <row r="930" spans="2:59" ht="15.75" customHeight="1" x14ac:dyDescent="0.3">
      <c r="B930" s="206"/>
      <c r="C930" s="206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BG930" s="205"/>
    </row>
    <row r="931" spans="2:59" ht="15.75" customHeight="1" x14ac:dyDescent="0.3">
      <c r="B931" s="206"/>
      <c r="C931" s="206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BG931" s="205"/>
    </row>
    <row r="932" spans="2:59" ht="15.75" customHeight="1" x14ac:dyDescent="0.3">
      <c r="B932" s="206"/>
      <c r="C932" s="206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BG932" s="205"/>
    </row>
    <row r="933" spans="2:59" ht="15.75" customHeight="1" x14ac:dyDescent="0.3">
      <c r="B933" s="206"/>
      <c r="C933" s="206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BG933" s="205"/>
    </row>
    <row r="934" spans="2:59" ht="15.75" customHeight="1" x14ac:dyDescent="0.3">
      <c r="B934" s="206"/>
      <c r="C934" s="206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BG934" s="205"/>
    </row>
    <row r="935" spans="2:59" ht="15.75" customHeight="1" x14ac:dyDescent="0.3">
      <c r="B935" s="206"/>
      <c r="C935" s="206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06"/>
      <c r="AM935" s="206"/>
      <c r="AN935" s="206"/>
      <c r="BG935" s="205"/>
    </row>
    <row r="936" spans="2:59" ht="15.75" customHeight="1" x14ac:dyDescent="0.3">
      <c r="B936" s="206"/>
      <c r="C936" s="206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06"/>
      <c r="AM936" s="206"/>
      <c r="AN936" s="206"/>
      <c r="BG936" s="205"/>
    </row>
    <row r="937" spans="2:59" ht="15.75" customHeight="1" x14ac:dyDescent="0.3">
      <c r="B937" s="206"/>
      <c r="C937" s="206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BG937" s="205"/>
    </row>
    <row r="938" spans="2:59" ht="15.75" customHeight="1" x14ac:dyDescent="0.3">
      <c r="B938" s="206"/>
      <c r="C938" s="206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/>
      <c r="AN938" s="206"/>
      <c r="BG938" s="205"/>
    </row>
    <row r="939" spans="2:59" ht="15.75" customHeight="1" x14ac:dyDescent="0.3">
      <c r="B939" s="206"/>
      <c r="C939" s="206"/>
      <c r="D939" s="206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BG939" s="205"/>
    </row>
    <row r="940" spans="2:59" ht="15.75" customHeight="1" x14ac:dyDescent="0.3">
      <c r="B940" s="206"/>
      <c r="C940" s="206"/>
      <c r="D940" s="206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06"/>
      <c r="AM940" s="206"/>
      <c r="AN940" s="206"/>
      <c r="BG940" s="205"/>
    </row>
    <row r="941" spans="2:59" ht="15.75" customHeight="1" x14ac:dyDescent="0.3">
      <c r="B941" s="206"/>
      <c r="C941" s="206"/>
      <c r="D941" s="206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BG941" s="205"/>
    </row>
    <row r="942" spans="2:59" ht="15.75" customHeight="1" x14ac:dyDescent="0.3">
      <c r="B942" s="206"/>
      <c r="C942" s="206"/>
      <c r="D942" s="206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BG942" s="205"/>
    </row>
    <row r="943" spans="2:59" ht="15.75" customHeight="1" x14ac:dyDescent="0.3">
      <c r="B943" s="206"/>
      <c r="C943" s="206"/>
      <c r="D943" s="206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BG943" s="205"/>
    </row>
    <row r="944" spans="2:59" ht="15.75" customHeight="1" x14ac:dyDescent="0.3">
      <c r="B944" s="206"/>
      <c r="C944" s="206"/>
      <c r="D944" s="206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BG944" s="205"/>
    </row>
    <row r="945" spans="2:59" ht="15.75" customHeight="1" x14ac:dyDescent="0.3">
      <c r="B945" s="206"/>
      <c r="C945" s="206"/>
      <c r="D945" s="206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BG945" s="205"/>
    </row>
    <row r="946" spans="2:59" ht="15.75" customHeight="1" x14ac:dyDescent="0.3">
      <c r="B946" s="206"/>
      <c r="C946" s="206"/>
      <c r="D946" s="206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BG946" s="205"/>
    </row>
    <row r="947" spans="2:59" ht="15.75" customHeight="1" x14ac:dyDescent="0.3">
      <c r="B947" s="206"/>
      <c r="C947" s="206"/>
      <c r="D947" s="206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BG947" s="205"/>
    </row>
    <row r="948" spans="2:59" ht="15.75" customHeight="1" x14ac:dyDescent="0.3">
      <c r="B948" s="206"/>
      <c r="C948" s="206"/>
      <c r="D948" s="206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BG948" s="205"/>
    </row>
    <row r="949" spans="2:59" ht="15.75" customHeight="1" x14ac:dyDescent="0.3">
      <c r="B949" s="206"/>
      <c r="C949" s="206"/>
      <c r="D949" s="206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BG949" s="205"/>
    </row>
    <row r="950" spans="2:59" ht="15.75" customHeight="1" x14ac:dyDescent="0.3">
      <c r="B950" s="206"/>
      <c r="C950" s="206"/>
      <c r="D950" s="206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BG950" s="205"/>
    </row>
    <row r="951" spans="2:59" ht="15.75" customHeight="1" x14ac:dyDescent="0.3">
      <c r="B951" s="206"/>
      <c r="C951" s="206"/>
      <c r="D951" s="206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BG951" s="205"/>
    </row>
    <row r="952" spans="2:59" ht="15.75" customHeight="1" x14ac:dyDescent="0.3">
      <c r="B952" s="206"/>
      <c r="C952" s="206"/>
      <c r="D952" s="206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BG952" s="205"/>
    </row>
    <row r="953" spans="2:59" ht="15.75" customHeight="1" x14ac:dyDescent="0.3">
      <c r="B953" s="206"/>
      <c r="C953" s="206"/>
      <c r="D953" s="206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BG953" s="205"/>
    </row>
    <row r="954" spans="2:59" ht="15.75" customHeight="1" x14ac:dyDescent="0.3">
      <c r="B954" s="206"/>
      <c r="C954" s="206"/>
      <c r="D954" s="206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BG954" s="205"/>
    </row>
    <row r="955" spans="2:59" ht="15.75" customHeight="1" x14ac:dyDescent="0.3">
      <c r="B955" s="206"/>
      <c r="C955" s="206"/>
      <c r="D955" s="206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BG955" s="205"/>
    </row>
    <row r="956" spans="2:59" ht="15.75" customHeight="1" x14ac:dyDescent="0.3">
      <c r="B956" s="206"/>
      <c r="C956" s="206"/>
      <c r="D956" s="206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BG956" s="205"/>
    </row>
    <row r="957" spans="2:59" ht="15.75" customHeight="1" x14ac:dyDescent="0.3">
      <c r="B957" s="206"/>
      <c r="C957" s="206"/>
      <c r="D957" s="206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BG957" s="205"/>
    </row>
    <row r="958" spans="2:59" ht="15.75" customHeight="1" x14ac:dyDescent="0.3">
      <c r="B958" s="206"/>
      <c r="C958" s="206"/>
      <c r="D958" s="206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BG958" s="205"/>
    </row>
    <row r="959" spans="2:59" ht="15.75" customHeight="1" x14ac:dyDescent="0.3">
      <c r="B959" s="206"/>
      <c r="C959" s="206"/>
      <c r="D959" s="206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BG959" s="205"/>
    </row>
    <row r="960" spans="2:59" ht="15.75" customHeight="1" x14ac:dyDescent="0.3">
      <c r="B960" s="206"/>
      <c r="C960" s="206"/>
      <c r="D960" s="206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BG960" s="205"/>
    </row>
    <row r="961" spans="2:59" ht="15.75" customHeight="1" x14ac:dyDescent="0.3">
      <c r="B961" s="206"/>
      <c r="C961" s="206"/>
      <c r="D961" s="206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BG961" s="205"/>
    </row>
    <row r="962" spans="2:59" ht="15.75" customHeight="1" x14ac:dyDescent="0.3">
      <c r="B962" s="206"/>
      <c r="C962" s="206"/>
      <c r="D962" s="206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BG962" s="205"/>
    </row>
    <row r="963" spans="2:59" ht="15.75" customHeight="1" x14ac:dyDescent="0.3">
      <c r="B963" s="206"/>
      <c r="C963" s="206"/>
      <c r="D963" s="206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BG963" s="205"/>
    </row>
    <row r="964" spans="2:59" ht="15.75" customHeight="1" x14ac:dyDescent="0.3">
      <c r="B964" s="206"/>
      <c r="C964" s="206"/>
      <c r="D964" s="206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BG964" s="205"/>
    </row>
    <row r="965" spans="2:59" ht="15.75" customHeight="1" x14ac:dyDescent="0.3">
      <c r="B965" s="206"/>
      <c r="C965" s="206"/>
      <c r="D965" s="206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  <c r="AA965" s="206"/>
      <c r="AB965" s="206"/>
      <c r="AC965" s="206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BG965" s="205"/>
    </row>
    <row r="966" spans="2:59" ht="15.75" customHeight="1" x14ac:dyDescent="0.3">
      <c r="B966" s="206"/>
      <c r="C966" s="206"/>
      <c r="D966" s="206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  <c r="AA966" s="206"/>
      <c r="AB966" s="206"/>
      <c r="AC966" s="206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BG966" s="205"/>
    </row>
    <row r="967" spans="2:59" ht="15.75" customHeight="1" x14ac:dyDescent="0.3">
      <c r="B967" s="206"/>
      <c r="C967" s="206"/>
      <c r="D967" s="206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BG967" s="205"/>
    </row>
    <row r="968" spans="2:59" ht="15.75" customHeight="1" x14ac:dyDescent="0.3">
      <c r="B968" s="206"/>
      <c r="C968" s="206"/>
      <c r="D968" s="206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BG968" s="205"/>
    </row>
    <row r="969" spans="2:59" ht="15.75" customHeight="1" x14ac:dyDescent="0.3">
      <c r="B969" s="206"/>
      <c r="C969" s="206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  <c r="AA969" s="206"/>
      <c r="AB969" s="206"/>
      <c r="AC969" s="206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BG969" s="205"/>
    </row>
    <row r="970" spans="2:59" ht="15.75" customHeight="1" x14ac:dyDescent="0.3">
      <c r="B970" s="206"/>
      <c r="C970" s="206"/>
      <c r="D970" s="206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BG970" s="205"/>
    </row>
    <row r="971" spans="2:59" ht="15.75" customHeight="1" x14ac:dyDescent="0.3">
      <c r="B971" s="206"/>
      <c r="C971" s="206"/>
      <c r="D971" s="206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/>
      <c r="AN971" s="206"/>
      <c r="BG971" s="205"/>
    </row>
    <row r="972" spans="2:59" ht="15.75" customHeight="1" x14ac:dyDescent="0.3">
      <c r="B972" s="206"/>
      <c r="C972" s="206"/>
      <c r="D972" s="206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  <c r="AA972" s="206"/>
      <c r="AB972" s="206"/>
      <c r="AC972" s="206"/>
      <c r="AD972" s="206"/>
      <c r="AE972" s="206"/>
      <c r="AF972" s="206"/>
      <c r="AG972" s="206"/>
      <c r="AH972" s="206"/>
      <c r="AI972" s="206"/>
      <c r="AJ972" s="206"/>
      <c r="AK972" s="206"/>
      <c r="AL972" s="206"/>
      <c r="AM972" s="206"/>
      <c r="AN972" s="206"/>
      <c r="BG972" s="205"/>
    </row>
    <row r="973" spans="2:59" ht="15.75" customHeight="1" x14ac:dyDescent="0.3">
      <c r="B973" s="206"/>
      <c r="C973" s="206"/>
      <c r="D973" s="206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  <c r="AK973" s="206"/>
      <c r="AL973" s="206"/>
      <c r="AM973" s="206"/>
      <c r="AN973" s="206"/>
      <c r="BG973" s="205"/>
    </row>
    <row r="974" spans="2:59" ht="15.75" customHeight="1" x14ac:dyDescent="0.3">
      <c r="B974" s="206"/>
      <c r="C974" s="206"/>
      <c r="D974" s="206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BG974" s="205"/>
    </row>
    <row r="975" spans="2:59" ht="15.75" customHeight="1" x14ac:dyDescent="0.3">
      <c r="B975" s="206"/>
      <c r="C975" s="206"/>
      <c r="D975" s="206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  <c r="AA975" s="206"/>
      <c r="AB975" s="206"/>
      <c r="AC975" s="206"/>
      <c r="AD975" s="206"/>
      <c r="AE975" s="206"/>
      <c r="AF975" s="206"/>
      <c r="AG975" s="206"/>
      <c r="AH975" s="206"/>
      <c r="AI975" s="206"/>
      <c r="AJ975" s="206"/>
      <c r="AK975" s="206"/>
      <c r="AL975" s="206"/>
      <c r="AM975" s="206"/>
      <c r="AN975" s="206"/>
      <c r="BG975" s="205"/>
    </row>
    <row r="976" spans="2:59" ht="15.75" customHeight="1" x14ac:dyDescent="0.3">
      <c r="B976" s="206"/>
      <c r="C976" s="206"/>
      <c r="D976" s="206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06"/>
      <c r="AM976" s="206"/>
      <c r="AN976" s="206"/>
      <c r="BG976" s="205"/>
    </row>
    <row r="977" spans="2:59" ht="15.75" customHeight="1" x14ac:dyDescent="0.3">
      <c r="B977" s="206"/>
      <c r="C977" s="206"/>
      <c r="D977" s="206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06"/>
      <c r="AM977" s="206"/>
      <c r="AN977" s="206"/>
      <c r="BG977" s="205"/>
    </row>
    <row r="978" spans="2:59" ht="15.75" customHeight="1" x14ac:dyDescent="0.3">
      <c r="B978" s="206"/>
      <c r="C978" s="206"/>
      <c r="D978" s="206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06"/>
      <c r="AM978" s="206"/>
      <c r="AN978" s="206"/>
      <c r="BG978" s="205"/>
    </row>
    <row r="979" spans="2:59" ht="15.75" customHeight="1" x14ac:dyDescent="0.3">
      <c r="B979" s="206"/>
      <c r="C979" s="206"/>
      <c r="D979" s="206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BG979" s="205"/>
    </row>
    <row r="980" spans="2:59" ht="15.75" customHeight="1" x14ac:dyDescent="0.3">
      <c r="B980" s="206"/>
      <c r="C980" s="206"/>
      <c r="D980" s="206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BG980" s="205"/>
    </row>
    <row r="981" spans="2:59" ht="15.75" customHeight="1" x14ac:dyDescent="0.3">
      <c r="B981" s="206"/>
      <c r="C981" s="206"/>
      <c r="D981" s="206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BG981" s="205"/>
    </row>
    <row r="982" spans="2:59" ht="15.75" customHeight="1" x14ac:dyDescent="0.3">
      <c r="B982" s="206"/>
      <c r="C982" s="206"/>
      <c r="D982" s="206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BG982" s="205"/>
    </row>
    <row r="983" spans="2:59" ht="15.75" customHeight="1" x14ac:dyDescent="0.3">
      <c r="B983" s="206"/>
      <c r="C983" s="206"/>
      <c r="D983" s="206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BG983" s="205"/>
    </row>
    <row r="984" spans="2:59" ht="15.75" customHeight="1" x14ac:dyDescent="0.3">
      <c r="B984" s="206"/>
      <c r="C984" s="206"/>
      <c r="D984" s="206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BG984" s="205"/>
    </row>
    <row r="985" spans="2:59" ht="15.75" customHeight="1" x14ac:dyDescent="0.3">
      <c r="B985" s="206"/>
      <c r="C985" s="206"/>
      <c r="D985" s="206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BG985" s="205"/>
    </row>
    <row r="986" spans="2:59" ht="15.75" customHeight="1" x14ac:dyDescent="0.3">
      <c r="B986" s="206"/>
      <c r="C986" s="206"/>
      <c r="D986" s="206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BG986" s="205"/>
    </row>
    <row r="987" spans="2:59" ht="15.75" customHeight="1" x14ac:dyDescent="0.3">
      <c r="B987" s="206"/>
      <c r="C987" s="206"/>
      <c r="D987" s="206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BG987" s="205"/>
    </row>
    <row r="988" spans="2:59" ht="15.75" customHeight="1" x14ac:dyDescent="0.3">
      <c r="B988" s="206"/>
      <c r="C988" s="206"/>
      <c r="D988" s="206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BG988" s="205"/>
    </row>
    <row r="989" spans="2:59" ht="15.75" customHeight="1" x14ac:dyDescent="0.3">
      <c r="B989" s="206"/>
      <c r="C989" s="206"/>
      <c r="D989" s="206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BG989" s="205"/>
    </row>
    <row r="990" spans="2:59" ht="15.75" customHeight="1" x14ac:dyDescent="0.3">
      <c r="B990" s="206"/>
      <c r="C990" s="206"/>
      <c r="D990" s="206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06"/>
      <c r="AM990" s="206"/>
      <c r="AN990" s="206"/>
      <c r="BG990" s="205"/>
    </row>
    <row r="991" spans="2:59" ht="15.75" customHeight="1" x14ac:dyDescent="0.3">
      <c r="B991" s="206"/>
      <c r="C991" s="206"/>
      <c r="D991" s="206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BG991" s="205"/>
    </row>
    <row r="992" spans="2:59" ht="15.75" customHeight="1" x14ac:dyDescent="0.3">
      <c r="B992" s="206"/>
      <c r="C992" s="206"/>
      <c r="D992" s="206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BG992" s="205"/>
    </row>
    <row r="993" spans="2:59" ht="15.75" customHeight="1" x14ac:dyDescent="0.3">
      <c r="B993" s="206"/>
      <c r="C993" s="206"/>
      <c r="D993" s="206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BG993" s="205"/>
    </row>
    <row r="994" spans="2:59" ht="15.75" customHeight="1" x14ac:dyDescent="0.3">
      <c r="B994" s="206"/>
      <c r="C994" s="206"/>
      <c r="D994" s="206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BG994" s="205"/>
    </row>
    <row r="995" spans="2:59" ht="15.75" customHeight="1" x14ac:dyDescent="0.3">
      <c r="B995" s="206"/>
      <c r="C995" s="206"/>
      <c r="D995" s="206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BG995" s="205"/>
    </row>
    <row r="996" spans="2:59" ht="15.75" customHeight="1" x14ac:dyDescent="0.3">
      <c r="B996" s="206"/>
      <c r="C996" s="206"/>
      <c r="D996" s="206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BG996" s="205"/>
    </row>
    <row r="997" spans="2:59" ht="15.75" customHeight="1" x14ac:dyDescent="0.3">
      <c r="B997" s="206"/>
      <c r="C997" s="206"/>
      <c r="D997" s="206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BG997" s="205"/>
    </row>
    <row r="998" spans="2:59" ht="15.75" customHeight="1" x14ac:dyDescent="0.3">
      <c r="B998" s="206"/>
      <c r="C998" s="206"/>
      <c r="D998" s="206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BG998" s="205"/>
    </row>
    <row r="999" spans="2:59" ht="15.75" customHeight="1" x14ac:dyDescent="0.3">
      <c r="B999" s="206"/>
      <c r="C999" s="206"/>
      <c r="D999" s="206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BG999" s="205"/>
    </row>
    <row r="1000" spans="2:59" ht="15.75" customHeight="1" x14ac:dyDescent="0.3">
      <c r="B1000" s="206"/>
      <c r="C1000" s="206"/>
      <c r="D1000" s="206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BG1000" s="205"/>
    </row>
    <row r="1001" spans="2:59" ht="15" customHeight="1" x14ac:dyDescent="0.3">
      <c r="BG1001" s="205"/>
    </row>
    <row r="1002" spans="2:59" ht="15" customHeight="1" x14ac:dyDescent="0.3">
      <c r="BG1002" s="205"/>
    </row>
    <row r="1003" spans="2:59" ht="15" customHeight="1" x14ac:dyDescent="0.3">
      <c r="BG1003" s="205"/>
    </row>
  </sheetData>
  <autoFilter ref="B6:BW78">
    <filterColumn colId="25">
      <filters>
        <filter val="0"/>
      </filters>
    </filterColumn>
  </autoFilter>
  <mergeCells count="21">
    <mergeCell ref="D1:N1"/>
    <mergeCell ref="A3:A6"/>
    <mergeCell ref="B3:B6"/>
    <mergeCell ref="C3:C4"/>
    <mergeCell ref="D3:E3"/>
    <mergeCell ref="F3:G3"/>
    <mergeCell ref="H3:I3"/>
    <mergeCell ref="J3:J4"/>
    <mergeCell ref="K3:M3"/>
    <mergeCell ref="N3:P3"/>
    <mergeCell ref="Q3:T3"/>
    <mergeCell ref="U3:W3"/>
    <mergeCell ref="X3:Z3"/>
    <mergeCell ref="AA3:AG3"/>
    <mergeCell ref="AH3:AH5"/>
    <mergeCell ref="AN4:AR4"/>
    <mergeCell ref="AS4:AU4"/>
    <mergeCell ref="AW4:AY4"/>
    <mergeCell ref="AZ4:BD4"/>
    <mergeCell ref="C80:C83"/>
    <mergeCell ref="AI4:AM4"/>
  </mergeCells>
  <pageMargins left="0" right="0" top="0" bottom="0" header="0" footer="0"/>
  <pageSetup paperSize="9" scale="6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BW214"/>
  <sheetViews>
    <sheetView topLeftCell="B72" zoomScale="40" zoomScaleNormal="40" workbookViewId="0">
      <selection activeCell="B2" sqref="B2:AQ79"/>
    </sheetView>
  </sheetViews>
  <sheetFormatPr defaultColWidth="9.109375" defaultRowHeight="35.25" customHeight="1" x14ac:dyDescent="0.35"/>
  <cols>
    <col min="1" max="1" width="6.6640625" style="7" hidden="1" customWidth="1"/>
    <col min="2" max="2" width="7.44140625" style="99" customWidth="1"/>
    <col min="3" max="3" width="28.6640625" style="5" customWidth="1"/>
    <col min="4" max="4" width="6.33203125" style="7" customWidth="1"/>
    <col min="5" max="5" width="7.6640625" style="134" customWidth="1"/>
    <col min="6" max="8" width="6.33203125" style="7" customWidth="1"/>
    <col min="9" max="9" width="7.109375" style="7" customWidth="1"/>
    <col min="11" max="18" width="6.33203125" style="7" customWidth="1"/>
    <col min="19" max="19" width="6.5546875" style="134" customWidth="1"/>
    <col min="20" max="26" width="6.33203125" style="7" customWidth="1"/>
    <col min="27" max="27" width="9.109375" style="134"/>
    <col min="28" max="29" width="6.33203125" style="7" customWidth="1"/>
    <col min="30" max="30" width="7.6640625" style="7" customWidth="1"/>
    <col min="31" max="34" width="6.33203125" style="7" customWidth="1"/>
    <col min="35" max="35" width="7.6640625" style="7" customWidth="1"/>
    <col min="36" max="36" width="6.33203125" style="7" customWidth="1"/>
    <col min="37" max="37" width="6.6640625" style="7" customWidth="1"/>
    <col min="38" max="38" width="6.109375" style="7" customWidth="1"/>
    <col min="39" max="42" width="6.33203125" style="7" customWidth="1"/>
    <col min="43" max="43" width="7.6640625" style="7" customWidth="1"/>
    <col min="44" max="44" width="10.33203125" style="87" customWidth="1"/>
    <col min="45" max="45" width="9.109375" style="3" customWidth="1"/>
    <col min="47" max="47" width="9.109375" customWidth="1"/>
    <col min="52" max="52" width="9.109375" style="84"/>
    <col min="53" max="54" width="9.109375" style="3"/>
    <col min="55" max="55" width="9.109375" style="84"/>
    <col min="56" max="58" width="9.109375" style="3"/>
    <col min="59" max="60" width="9.109375" style="84"/>
    <col min="61" max="61" width="9.109375" style="3"/>
    <col min="64" max="75" width="9.109375" style="84"/>
    <col min="76" max="16384" width="9.109375" style="7"/>
  </cols>
  <sheetData>
    <row r="1" spans="1:61" ht="35.25" customHeight="1" thickBot="1" x14ac:dyDescent="0.4">
      <c r="A1" s="91"/>
      <c r="B1" s="5"/>
      <c r="C1" s="7"/>
      <c r="E1" s="7"/>
      <c r="J1" s="7"/>
      <c r="S1" s="7"/>
      <c r="AA1" s="7"/>
      <c r="AR1" s="88"/>
      <c r="AS1" s="7"/>
      <c r="BD1" s="7"/>
      <c r="BE1" s="7"/>
      <c r="BF1" s="7"/>
      <c r="BI1" s="7"/>
    </row>
    <row r="2" spans="1:61" ht="35.25" customHeight="1" x14ac:dyDescent="0.35">
      <c r="A2" s="93">
        <v>6</v>
      </c>
      <c r="B2" s="168"/>
      <c r="C2" s="161" t="s">
        <v>226</v>
      </c>
      <c r="D2" s="174"/>
      <c r="E2" s="174"/>
      <c r="F2" s="174"/>
      <c r="G2" s="173" t="s">
        <v>225</v>
      </c>
      <c r="H2" s="174"/>
      <c r="I2" s="174"/>
      <c r="J2" s="7"/>
      <c r="K2" s="175"/>
      <c r="L2" s="174"/>
      <c r="M2" s="174"/>
      <c r="N2" s="174"/>
      <c r="O2" s="174"/>
      <c r="P2" s="174"/>
      <c r="Q2" s="173" t="s">
        <v>10</v>
      </c>
      <c r="R2" s="174"/>
      <c r="S2" s="175"/>
      <c r="T2" s="174"/>
      <c r="U2" s="174"/>
      <c r="V2" s="174"/>
      <c r="W2" s="174"/>
      <c r="X2" s="173" t="s">
        <v>12</v>
      </c>
      <c r="Y2" s="174"/>
      <c r="Z2" s="174"/>
      <c r="AA2" s="175"/>
      <c r="AB2" s="174"/>
      <c r="AC2" s="174"/>
      <c r="AD2" s="173" t="s">
        <v>13</v>
      </c>
      <c r="AE2" s="174"/>
      <c r="AF2" s="174"/>
      <c r="AG2" s="174"/>
      <c r="AH2" s="174"/>
      <c r="AI2" s="175"/>
      <c r="AJ2" s="173" t="s">
        <v>11</v>
      </c>
      <c r="AK2" s="174"/>
      <c r="AL2" s="174"/>
      <c r="AM2" s="174"/>
      <c r="AN2" s="174"/>
      <c r="AO2" s="174"/>
      <c r="AP2" s="174"/>
      <c r="AQ2" s="175"/>
      <c r="AR2" s="88"/>
      <c r="AS2" s="7"/>
      <c r="BD2" s="7"/>
      <c r="BE2" s="7"/>
      <c r="BF2" s="7"/>
      <c r="BI2" s="7"/>
    </row>
    <row r="3" spans="1:61" ht="35.25" customHeight="1" thickBot="1" x14ac:dyDescent="0.35">
      <c r="B3" s="169"/>
      <c r="C3" s="162" t="s">
        <v>138</v>
      </c>
      <c r="D3" s="164">
        <v>2</v>
      </c>
      <c r="E3" s="164">
        <v>5</v>
      </c>
      <c r="F3" s="164">
        <v>4</v>
      </c>
      <c r="G3" s="163">
        <v>1</v>
      </c>
      <c r="H3" s="164">
        <v>6</v>
      </c>
      <c r="I3" s="164">
        <v>7</v>
      </c>
      <c r="J3" s="7"/>
      <c r="K3" s="165">
        <v>8</v>
      </c>
      <c r="L3" s="164"/>
      <c r="M3" s="164">
        <v>2</v>
      </c>
      <c r="N3" s="164">
        <v>4</v>
      </c>
      <c r="O3" s="164">
        <v>3</v>
      </c>
      <c r="P3" s="164">
        <v>4</v>
      </c>
      <c r="Q3" s="163">
        <v>1</v>
      </c>
      <c r="R3" s="164">
        <v>2</v>
      </c>
      <c r="S3" s="165">
        <v>8</v>
      </c>
      <c r="T3" s="164">
        <v>5</v>
      </c>
      <c r="U3" s="164">
        <v>5</v>
      </c>
      <c r="V3" s="164">
        <v>3</v>
      </c>
      <c r="W3" s="164">
        <v>4</v>
      </c>
      <c r="X3" s="163">
        <v>1</v>
      </c>
      <c r="Y3" s="164">
        <v>3</v>
      </c>
      <c r="Z3" s="164">
        <v>7</v>
      </c>
      <c r="AA3" s="165">
        <v>8</v>
      </c>
      <c r="AB3" s="164">
        <v>5</v>
      </c>
      <c r="AC3" s="164">
        <v>4</v>
      </c>
      <c r="AD3" s="163">
        <v>1</v>
      </c>
      <c r="AE3" s="164">
        <v>2</v>
      </c>
      <c r="AF3" s="164">
        <v>3</v>
      </c>
      <c r="AG3" s="164">
        <v>6</v>
      </c>
      <c r="AH3" s="164">
        <v>7</v>
      </c>
      <c r="AI3" s="165">
        <v>8</v>
      </c>
      <c r="AJ3" s="163">
        <v>1</v>
      </c>
      <c r="AK3" s="164">
        <v>6</v>
      </c>
      <c r="AL3" s="164">
        <v>2</v>
      </c>
      <c r="AM3" s="164">
        <v>3</v>
      </c>
      <c r="AN3" s="164">
        <v>5</v>
      </c>
      <c r="AO3" s="164">
        <v>6</v>
      </c>
      <c r="AP3" s="164">
        <v>7</v>
      </c>
      <c r="AQ3" s="165">
        <v>8</v>
      </c>
      <c r="AR3" s="88"/>
      <c r="AS3" s="7"/>
      <c r="BA3" s="98"/>
      <c r="BB3" s="98"/>
      <c r="BD3" s="7"/>
      <c r="BE3" s="7"/>
      <c r="BF3" s="7"/>
      <c r="BI3" s="7"/>
    </row>
    <row r="4" spans="1:61" ht="35.25" customHeight="1" x14ac:dyDescent="0.35">
      <c r="B4" s="166">
        <v>1</v>
      </c>
      <c r="C4" s="124" t="s">
        <v>152</v>
      </c>
      <c r="D4" s="129" t="s">
        <v>17</v>
      </c>
      <c r="E4" s="129" t="s">
        <v>16</v>
      </c>
      <c r="F4" s="128" t="s">
        <v>14</v>
      </c>
      <c r="G4" s="128"/>
      <c r="H4" s="129" t="s">
        <v>27</v>
      </c>
      <c r="I4" s="129" t="s">
        <v>27</v>
      </c>
      <c r="J4" s="129"/>
      <c r="K4" s="86"/>
      <c r="L4" s="128" t="s">
        <v>34</v>
      </c>
      <c r="M4" s="129" t="s">
        <v>34</v>
      </c>
      <c r="N4" s="129" t="s">
        <v>16</v>
      </c>
      <c r="O4" s="128" t="s">
        <v>14</v>
      </c>
      <c r="P4" s="129" t="s">
        <v>141</v>
      </c>
      <c r="Q4" s="129" t="s">
        <v>31</v>
      </c>
      <c r="R4" s="129" t="s">
        <v>31</v>
      </c>
      <c r="S4" s="86"/>
      <c r="T4" s="128"/>
      <c r="U4" s="129" t="s">
        <v>28</v>
      </c>
      <c r="V4" s="129" t="s">
        <v>17</v>
      </c>
      <c r="W4" s="128" t="s">
        <v>17</v>
      </c>
      <c r="X4" s="129" t="s">
        <v>17</v>
      </c>
      <c r="Y4" s="128" t="s">
        <v>34</v>
      </c>
      <c r="Z4" s="129"/>
      <c r="AA4" s="86"/>
      <c r="AB4" s="129" t="s">
        <v>17</v>
      </c>
      <c r="AC4" s="128" t="s">
        <v>34</v>
      </c>
      <c r="AD4" s="129" t="s">
        <v>27</v>
      </c>
      <c r="AE4" s="129" t="s">
        <v>16</v>
      </c>
      <c r="AF4" s="128" t="s">
        <v>16</v>
      </c>
      <c r="AG4" s="129" t="s">
        <v>92</v>
      </c>
      <c r="AH4" s="129" t="s">
        <v>92</v>
      </c>
      <c r="AI4" s="86"/>
      <c r="AJ4" s="128" t="s">
        <v>141</v>
      </c>
      <c r="AK4" s="129"/>
      <c r="AL4" s="129" t="s">
        <v>14</v>
      </c>
      <c r="AM4" s="129" t="s">
        <v>14</v>
      </c>
      <c r="AN4" s="129" t="s">
        <v>17</v>
      </c>
      <c r="AO4" s="129" t="s">
        <v>29</v>
      </c>
      <c r="AP4" s="129" t="s">
        <v>29</v>
      </c>
      <c r="AQ4" s="86"/>
      <c r="AR4" s="88">
        <f t="shared" ref="AR4:AR26" si="0">COUNTA(D4:AQ4)</f>
        <v>30</v>
      </c>
      <c r="AS4" s="7">
        <f t="shared" ref="AS4:AS39" si="1">COUNTIF(D4:AQ4,"MA")</f>
        <v>0</v>
      </c>
      <c r="BA4" s="98"/>
      <c r="BB4" s="98"/>
      <c r="BD4" s="7"/>
      <c r="BE4" s="7"/>
      <c r="BF4" s="7"/>
      <c r="BI4" s="7"/>
    </row>
    <row r="5" spans="1:61" ht="35.25" customHeight="1" x14ac:dyDescent="0.35">
      <c r="B5" s="166">
        <v>2</v>
      </c>
      <c r="C5" s="125" t="s">
        <v>153</v>
      </c>
      <c r="D5" s="131" t="s">
        <v>20</v>
      </c>
      <c r="E5" s="131" t="s">
        <v>80</v>
      </c>
      <c r="F5" s="130" t="s">
        <v>14</v>
      </c>
      <c r="G5" s="131" t="s">
        <v>21</v>
      </c>
      <c r="H5" s="131" t="s">
        <v>23</v>
      </c>
      <c r="I5" s="131" t="s">
        <v>23</v>
      </c>
      <c r="J5" s="131"/>
      <c r="K5" s="82"/>
      <c r="L5" s="131" t="s">
        <v>262</v>
      </c>
      <c r="M5" s="131" t="s">
        <v>15</v>
      </c>
      <c r="N5" s="131" t="s">
        <v>80</v>
      </c>
      <c r="O5" s="130" t="s">
        <v>14</v>
      </c>
      <c r="P5" s="131" t="s">
        <v>35</v>
      </c>
      <c r="Q5" s="131" t="s">
        <v>31</v>
      </c>
      <c r="R5" s="131" t="s">
        <v>31</v>
      </c>
      <c r="S5" s="82"/>
      <c r="T5" s="131"/>
      <c r="U5" s="131" t="s">
        <v>28</v>
      </c>
      <c r="V5" s="131" t="s">
        <v>20</v>
      </c>
      <c r="W5" s="130" t="s">
        <v>20</v>
      </c>
      <c r="X5" s="131" t="s">
        <v>20</v>
      </c>
      <c r="Y5" s="130" t="s">
        <v>15</v>
      </c>
      <c r="Z5" s="131" t="s">
        <v>21</v>
      </c>
      <c r="AA5" s="82"/>
      <c r="AB5" s="131" t="s">
        <v>20</v>
      </c>
      <c r="AC5" s="130" t="s">
        <v>15</v>
      </c>
      <c r="AD5" s="131" t="s">
        <v>23</v>
      </c>
      <c r="AE5" s="131" t="s">
        <v>80</v>
      </c>
      <c r="AF5" s="131"/>
      <c r="AG5" s="131"/>
      <c r="AH5" s="131"/>
      <c r="AI5" s="82"/>
      <c r="AJ5" s="131" t="s">
        <v>35</v>
      </c>
      <c r="AK5" s="131" t="s">
        <v>21</v>
      </c>
      <c r="AL5" s="131" t="s">
        <v>14</v>
      </c>
      <c r="AM5" s="131" t="s">
        <v>14</v>
      </c>
      <c r="AN5" s="131" t="s">
        <v>20</v>
      </c>
      <c r="AO5" s="131" t="s">
        <v>26</v>
      </c>
      <c r="AP5" s="131" t="s">
        <v>26</v>
      </c>
      <c r="AQ5" s="82"/>
      <c r="AR5" s="88">
        <f t="shared" si="0"/>
        <v>30</v>
      </c>
      <c r="AS5" s="7">
        <f t="shared" si="1"/>
        <v>0</v>
      </c>
      <c r="BA5" s="98"/>
      <c r="BB5" s="98"/>
      <c r="BD5" s="7"/>
      <c r="BE5" s="7"/>
      <c r="BF5" s="7"/>
      <c r="BI5" s="7"/>
    </row>
    <row r="6" spans="1:61" ht="35.25" customHeight="1" x14ac:dyDescent="0.35">
      <c r="B6" s="166">
        <v>3</v>
      </c>
      <c r="C6" s="125" t="s">
        <v>154</v>
      </c>
      <c r="D6" s="131" t="s">
        <v>20</v>
      </c>
      <c r="E6" s="131" t="s">
        <v>80</v>
      </c>
      <c r="F6" s="130" t="s">
        <v>14</v>
      </c>
      <c r="G6" s="131" t="s">
        <v>21</v>
      </c>
      <c r="H6" s="131" t="s">
        <v>23</v>
      </c>
      <c r="I6" s="131" t="s">
        <v>23</v>
      </c>
      <c r="J6" s="131"/>
      <c r="K6" s="82"/>
      <c r="L6" s="131" t="s">
        <v>262</v>
      </c>
      <c r="M6" s="131" t="s">
        <v>15</v>
      </c>
      <c r="N6" s="131" t="s">
        <v>80</v>
      </c>
      <c r="O6" s="130" t="s">
        <v>14</v>
      </c>
      <c r="P6" s="131" t="s">
        <v>35</v>
      </c>
      <c r="Q6" s="131" t="s">
        <v>31</v>
      </c>
      <c r="R6" s="131" t="s">
        <v>31</v>
      </c>
      <c r="S6" s="82"/>
      <c r="T6" s="131"/>
      <c r="U6" s="131" t="s">
        <v>28</v>
      </c>
      <c r="V6" s="131" t="s">
        <v>20</v>
      </c>
      <c r="W6" s="130" t="s">
        <v>20</v>
      </c>
      <c r="X6" s="131" t="s">
        <v>20</v>
      </c>
      <c r="Y6" s="130" t="s">
        <v>15</v>
      </c>
      <c r="Z6" s="131" t="s">
        <v>21</v>
      </c>
      <c r="AA6" s="82"/>
      <c r="AB6" s="131" t="s">
        <v>20</v>
      </c>
      <c r="AC6" s="130" t="s">
        <v>15</v>
      </c>
      <c r="AD6" s="131" t="s">
        <v>23</v>
      </c>
      <c r="AE6" s="131" t="s">
        <v>80</v>
      </c>
      <c r="AF6" s="131"/>
      <c r="AG6" s="131"/>
      <c r="AH6" s="131"/>
      <c r="AI6" s="82"/>
      <c r="AJ6" s="131" t="s">
        <v>35</v>
      </c>
      <c r="AK6" s="131" t="s">
        <v>21</v>
      </c>
      <c r="AL6" s="131" t="s">
        <v>14</v>
      </c>
      <c r="AM6" s="131" t="s">
        <v>14</v>
      </c>
      <c r="AN6" s="131" t="s">
        <v>20</v>
      </c>
      <c r="AO6" s="131" t="s">
        <v>26</v>
      </c>
      <c r="AP6" s="131" t="s">
        <v>26</v>
      </c>
      <c r="AQ6" s="82"/>
      <c r="AR6" s="88">
        <f t="shared" si="0"/>
        <v>30</v>
      </c>
      <c r="AS6" s="7">
        <f t="shared" si="1"/>
        <v>0</v>
      </c>
      <c r="BA6" s="98"/>
      <c r="BB6" s="98"/>
      <c r="BD6" s="7"/>
      <c r="BE6" s="7"/>
      <c r="BF6" s="7"/>
      <c r="BI6" s="7"/>
    </row>
    <row r="7" spans="1:61" ht="35.25" customHeight="1" x14ac:dyDescent="0.35">
      <c r="B7" s="166">
        <v>4</v>
      </c>
      <c r="C7" s="125" t="s">
        <v>155</v>
      </c>
      <c r="D7" s="131" t="s">
        <v>20</v>
      </c>
      <c r="E7" s="131" t="s">
        <v>16</v>
      </c>
      <c r="F7" s="130" t="s">
        <v>25</v>
      </c>
      <c r="G7" s="130" t="s">
        <v>72</v>
      </c>
      <c r="H7" s="131" t="s">
        <v>130</v>
      </c>
      <c r="I7" s="131" t="s">
        <v>130</v>
      </c>
      <c r="J7" s="131"/>
      <c r="K7" s="82"/>
      <c r="L7" s="130" t="s">
        <v>28</v>
      </c>
      <c r="M7" s="131" t="s">
        <v>15</v>
      </c>
      <c r="N7" s="131" t="s">
        <v>16</v>
      </c>
      <c r="O7" s="130" t="s">
        <v>25</v>
      </c>
      <c r="P7" s="131" t="s">
        <v>36</v>
      </c>
      <c r="Q7" s="131" t="s">
        <v>22</v>
      </c>
      <c r="R7" s="131" t="s">
        <v>22</v>
      </c>
      <c r="S7" s="82"/>
      <c r="T7" s="130" t="s">
        <v>19</v>
      </c>
      <c r="U7" s="131" t="s">
        <v>25</v>
      </c>
      <c r="V7" s="131" t="s">
        <v>20</v>
      </c>
      <c r="W7" s="130" t="s">
        <v>20</v>
      </c>
      <c r="X7" s="131" t="s">
        <v>20</v>
      </c>
      <c r="Y7" s="130" t="s">
        <v>15</v>
      </c>
      <c r="Z7" s="131"/>
      <c r="AA7" s="82"/>
      <c r="AB7" s="131" t="s">
        <v>20</v>
      </c>
      <c r="AC7" s="130" t="s">
        <v>15</v>
      </c>
      <c r="AD7" s="131" t="s">
        <v>130</v>
      </c>
      <c r="AE7" s="131" t="s">
        <v>16</v>
      </c>
      <c r="AF7" s="130" t="s">
        <v>16</v>
      </c>
      <c r="AG7" s="131" t="s">
        <v>92</v>
      </c>
      <c r="AH7" s="131" t="s">
        <v>92</v>
      </c>
      <c r="AI7" s="82"/>
      <c r="AJ7" s="130" t="s">
        <v>36</v>
      </c>
      <c r="AK7" s="131" t="s">
        <v>72</v>
      </c>
      <c r="AL7" s="131" t="s">
        <v>25</v>
      </c>
      <c r="AM7" s="131" t="s">
        <v>25</v>
      </c>
      <c r="AN7" s="131" t="s">
        <v>20</v>
      </c>
      <c r="AO7" s="131" t="s">
        <v>29</v>
      </c>
      <c r="AP7" s="131" t="s">
        <v>29</v>
      </c>
      <c r="AQ7" s="82"/>
      <c r="AR7" s="88">
        <f t="shared" si="0"/>
        <v>33</v>
      </c>
      <c r="AS7" s="7">
        <f t="shared" si="1"/>
        <v>5</v>
      </c>
      <c r="BA7" s="98"/>
      <c r="BB7" s="98"/>
      <c r="BD7" s="7"/>
      <c r="BE7" s="7"/>
      <c r="BF7" s="7"/>
      <c r="BI7" s="7"/>
    </row>
    <row r="8" spans="1:61" ht="35.25" customHeight="1" x14ac:dyDescent="0.35">
      <c r="B8" s="166">
        <v>5</v>
      </c>
      <c r="C8" s="125" t="s">
        <v>156</v>
      </c>
      <c r="D8" s="131" t="s">
        <v>17</v>
      </c>
      <c r="E8" s="131" t="s">
        <v>25</v>
      </c>
      <c r="F8" s="130" t="s">
        <v>16</v>
      </c>
      <c r="G8" s="130" t="s">
        <v>23</v>
      </c>
      <c r="H8" s="131" t="s">
        <v>130</v>
      </c>
      <c r="I8" s="131" t="s">
        <v>130</v>
      </c>
      <c r="J8" s="131"/>
      <c r="K8" s="82"/>
      <c r="L8" s="130"/>
      <c r="M8" s="131" t="s">
        <v>129</v>
      </c>
      <c r="N8" s="131" t="s">
        <v>25</v>
      </c>
      <c r="O8" s="130" t="s">
        <v>16</v>
      </c>
      <c r="P8" s="131" t="s">
        <v>36</v>
      </c>
      <c r="Q8" s="131" t="s">
        <v>22</v>
      </c>
      <c r="R8" s="131" t="s">
        <v>22</v>
      </c>
      <c r="S8" s="82"/>
      <c r="T8" s="130" t="s">
        <v>25</v>
      </c>
      <c r="U8" s="131" t="s">
        <v>18</v>
      </c>
      <c r="V8" s="131" t="s">
        <v>17</v>
      </c>
      <c r="W8" s="130" t="s">
        <v>17</v>
      </c>
      <c r="X8" s="131" t="s">
        <v>17</v>
      </c>
      <c r="Y8" s="130" t="s">
        <v>129</v>
      </c>
      <c r="Z8" s="131" t="s">
        <v>23</v>
      </c>
      <c r="AA8" s="82"/>
      <c r="AB8" s="131" t="s">
        <v>17</v>
      </c>
      <c r="AC8" s="130"/>
      <c r="AD8" s="131" t="s">
        <v>130</v>
      </c>
      <c r="AE8" s="131" t="s">
        <v>25</v>
      </c>
      <c r="AF8" s="130" t="s">
        <v>25</v>
      </c>
      <c r="AG8" s="131" t="s">
        <v>92</v>
      </c>
      <c r="AH8" s="131" t="s">
        <v>92</v>
      </c>
      <c r="AI8" s="82"/>
      <c r="AJ8" s="130" t="s">
        <v>36</v>
      </c>
      <c r="AK8" s="131" t="s">
        <v>23</v>
      </c>
      <c r="AL8" s="131" t="s">
        <v>16</v>
      </c>
      <c r="AM8" s="131" t="s">
        <v>16</v>
      </c>
      <c r="AN8" s="131" t="s">
        <v>17</v>
      </c>
      <c r="AO8" s="131" t="s">
        <v>24</v>
      </c>
      <c r="AP8" s="131" t="s">
        <v>24</v>
      </c>
      <c r="AQ8" s="82"/>
      <c r="AR8" s="88">
        <f t="shared" si="0"/>
        <v>32</v>
      </c>
      <c r="AS8" s="7">
        <f t="shared" si="1"/>
        <v>5</v>
      </c>
      <c r="BA8" s="98"/>
      <c r="BB8" s="98"/>
      <c r="BD8" s="7"/>
      <c r="BE8" s="7"/>
      <c r="BF8" s="7"/>
      <c r="BI8" s="7"/>
    </row>
    <row r="9" spans="1:61" ht="35.25" customHeight="1" x14ac:dyDescent="0.35">
      <c r="B9" s="166">
        <v>6</v>
      </c>
      <c r="C9" s="125" t="s">
        <v>157</v>
      </c>
      <c r="D9" s="131" t="s">
        <v>17</v>
      </c>
      <c r="E9" s="131" t="s">
        <v>25</v>
      </c>
      <c r="F9" s="130" t="s">
        <v>16</v>
      </c>
      <c r="G9" s="130" t="s">
        <v>72</v>
      </c>
      <c r="H9" s="131" t="s">
        <v>23</v>
      </c>
      <c r="I9" s="131" t="s">
        <v>23</v>
      </c>
      <c r="J9" s="131"/>
      <c r="K9" s="82"/>
      <c r="L9" s="130" t="s">
        <v>34</v>
      </c>
      <c r="M9" s="131" t="s">
        <v>34</v>
      </c>
      <c r="N9" s="131" t="s">
        <v>25</v>
      </c>
      <c r="O9" s="130" t="s">
        <v>16</v>
      </c>
      <c r="P9" s="131" t="s">
        <v>92</v>
      </c>
      <c r="Q9" s="131" t="s">
        <v>22</v>
      </c>
      <c r="R9" s="131" t="s">
        <v>22</v>
      </c>
      <c r="S9" s="82"/>
      <c r="T9" s="130" t="s">
        <v>25</v>
      </c>
      <c r="U9" s="131" t="s">
        <v>18</v>
      </c>
      <c r="V9" s="131" t="s">
        <v>17</v>
      </c>
      <c r="W9" s="130" t="s">
        <v>17</v>
      </c>
      <c r="X9" s="131" t="s">
        <v>17</v>
      </c>
      <c r="Y9" s="130" t="s">
        <v>34</v>
      </c>
      <c r="Z9" s="131"/>
      <c r="AA9" s="82"/>
      <c r="AB9" s="131" t="s">
        <v>17</v>
      </c>
      <c r="AC9" s="130" t="s">
        <v>34</v>
      </c>
      <c r="AD9" s="131" t="s">
        <v>23</v>
      </c>
      <c r="AE9" s="131" t="s">
        <v>25</v>
      </c>
      <c r="AF9" s="130" t="s">
        <v>25</v>
      </c>
      <c r="AG9" s="131" t="s">
        <v>37</v>
      </c>
      <c r="AH9" s="131" t="s">
        <v>37</v>
      </c>
      <c r="AI9" s="82"/>
      <c r="AJ9" s="130" t="s">
        <v>92</v>
      </c>
      <c r="AK9" s="131" t="s">
        <v>72</v>
      </c>
      <c r="AL9" s="131" t="s">
        <v>16</v>
      </c>
      <c r="AM9" s="131" t="s">
        <v>16</v>
      </c>
      <c r="AN9" s="131" t="s">
        <v>17</v>
      </c>
      <c r="AO9" s="131"/>
      <c r="AP9" s="131"/>
      <c r="AQ9" s="82"/>
      <c r="AR9" s="88">
        <f t="shared" si="0"/>
        <v>31</v>
      </c>
      <c r="AS9" s="7">
        <f t="shared" si="1"/>
        <v>5</v>
      </c>
      <c r="BA9" s="98"/>
      <c r="BB9" s="98"/>
      <c r="BD9" s="7"/>
      <c r="BE9" s="7"/>
      <c r="BF9" s="7"/>
      <c r="BI9" s="7"/>
    </row>
    <row r="10" spans="1:61" ht="35.25" customHeight="1" x14ac:dyDescent="0.35">
      <c r="B10" s="166">
        <v>7</v>
      </c>
      <c r="C10" s="125" t="s">
        <v>158</v>
      </c>
      <c r="D10" s="131" t="s">
        <v>17</v>
      </c>
      <c r="E10" s="131" t="s">
        <v>25</v>
      </c>
      <c r="F10" s="130" t="s">
        <v>16</v>
      </c>
      <c r="G10" s="130" t="s">
        <v>23</v>
      </c>
      <c r="H10" s="131" t="s">
        <v>130</v>
      </c>
      <c r="I10" s="131" t="s">
        <v>130</v>
      </c>
      <c r="J10" s="131"/>
      <c r="K10" s="82"/>
      <c r="L10" s="130"/>
      <c r="M10" s="131" t="s">
        <v>129</v>
      </c>
      <c r="N10" s="131" t="s">
        <v>25</v>
      </c>
      <c r="O10" s="130" t="s">
        <v>16</v>
      </c>
      <c r="P10" s="131" t="s">
        <v>36</v>
      </c>
      <c r="Q10" s="131"/>
      <c r="R10" s="131"/>
      <c r="S10" s="82"/>
      <c r="T10" s="130" t="s">
        <v>25</v>
      </c>
      <c r="U10" s="131" t="s">
        <v>18</v>
      </c>
      <c r="V10" s="131" t="s">
        <v>17</v>
      </c>
      <c r="W10" s="130" t="s">
        <v>17</v>
      </c>
      <c r="X10" s="131" t="s">
        <v>17</v>
      </c>
      <c r="Y10" s="130" t="s">
        <v>129</v>
      </c>
      <c r="Z10" s="131" t="s">
        <v>23</v>
      </c>
      <c r="AA10" s="82"/>
      <c r="AB10" s="131" t="s">
        <v>17</v>
      </c>
      <c r="AC10" s="130"/>
      <c r="AD10" s="131" t="s">
        <v>130</v>
      </c>
      <c r="AE10" s="131" t="s">
        <v>25</v>
      </c>
      <c r="AF10" s="130" t="s">
        <v>25</v>
      </c>
      <c r="AG10" s="131" t="s">
        <v>92</v>
      </c>
      <c r="AH10" s="131" t="s">
        <v>92</v>
      </c>
      <c r="AI10" s="82"/>
      <c r="AJ10" s="130" t="s">
        <v>36</v>
      </c>
      <c r="AK10" s="131" t="s">
        <v>23</v>
      </c>
      <c r="AL10" s="131" t="s">
        <v>16</v>
      </c>
      <c r="AM10" s="131" t="s">
        <v>16</v>
      </c>
      <c r="AN10" s="131" t="s">
        <v>17</v>
      </c>
      <c r="AO10" s="131" t="s">
        <v>24</v>
      </c>
      <c r="AP10" s="131" t="s">
        <v>24</v>
      </c>
      <c r="AQ10" s="82"/>
      <c r="AR10" s="88">
        <f t="shared" si="0"/>
        <v>30</v>
      </c>
      <c r="AS10" s="7">
        <f t="shared" si="1"/>
        <v>5</v>
      </c>
      <c r="BA10" s="98"/>
      <c r="BB10" s="98"/>
      <c r="BD10" s="7"/>
      <c r="BE10" s="7"/>
      <c r="BF10" s="7"/>
      <c r="BI10" s="7"/>
    </row>
    <row r="11" spans="1:61" ht="35.25" customHeight="1" x14ac:dyDescent="0.35">
      <c r="B11" s="166">
        <v>8</v>
      </c>
      <c r="C11" s="125" t="s">
        <v>159</v>
      </c>
      <c r="D11" s="131" t="s">
        <v>17</v>
      </c>
      <c r="E11" s="131" t="s">
        <v>16</v>
      </c>
      <c r="F11" s="130" t="s">
        <v>25</v>
      </c>
      <c r="G11" s="130" t="s">
        <v>21</v>
      </c>
      <c r="H11" s="131" t="s">
        <v>23</v>
      </c>
      <c r="I11" s="131" t="s">
        <v>23</v>
      </c>
      <c r="J11" s="131"/>
      <c r="K11" s="82"/>
      <c r="L11" s="130" t="s">
        <v>28</v>
      </c>
      <c r="M11" s="131" t="s">
        <v>15</v>
      </c>
      <c r="N11" s="131" t="s">
        <v>16</v>
      </c>
      <c r="O11" s="130" t="s">
        <v>25</v>
      </c>
      <c r="P11" s="131" t="s">
        <v>92</v>
      </c>
      <c r="Q11" s="131" t="s">
        <v>30</v>
      </c>
      <c r="R11" s="131" t="s">
        <v>30</v>
      </c>
      <c r="S11" s="82"/>
      <c r="T11" s="130"/>
      <c r="U11" s="131" t="s">
        <v>25</v>
      </c>
      <c r="V11" s="131" t="s">
        <v>17</v>
      </c>
      <c r="W11" s="130" t="s">
        <v>17</v>
      </c>
      <c r="X11" s="131" t="s">
        <v>17</v>
      </c>
      <c r="Y11" s="130" t="s">
        <v>15</v>
      </c>
      <c r="Z11" s="131" t="s">
        <v>21</v>
      </c>
      <c r="AA11" s="82"/>
      <c r="AB11" s="131" t="s">
        <v>17</v>
      </c>
      <c r="AC11" s="130" t="s">
        <v>15</v>
      </c>
      <c r="AD11" s="131" t="s">
        <v>23</v>
      </c>
      <c r="AE11" s="131" t="s">
        <v>16</v>
      </c>
      <c r="AF11" s="130" t="s">
        <v>16</v>
      </c>
      <c r="AG11" s="131" t="s">
        <v>35</v>
      </c>
      <c r="AH11" s="131" t="s">
        <v>35</v>
      </c>
      <c r="AI11" s="82"/>
      <c r="AJ11" s="130" t="s">
        <v>92</v>
      </c>
      <c r="AK11" s="131" t="s">
        <v>21</v>
      </c>
      <c r="AL11" s="131" t="s">
        <v>25</v>
      </c>
      <c r="AM11" s="131" t="s">
        <v>25</v>
      </c>
      <c r="AN11" s="131" t="s">
        <v>17</v>
      </c>
      <c r="AO11" s="131"/>
      <c r="AP11" s="131"/>
      <c r="AQ11" s="82"/>
      <c r="AR11" s="88">
        <f t="shared" si="0"/>
        <v>31</v>
      </c>
      <c r="AS11" s="7">
        <f t="shared" si="1"/>
        <v>5</v>
      </c>
      <c r="BA11" s="98"/>
      <c r="BB11" s="98"/>
      <c r="BD11" s="7"/>
      <c r="BE11" s="7"/>
      <c r="BF11" s="7"/>
      <c r="BI11" s="7"/>
    </row>
    <row r="12" spans="1:61" ht="34.950000000000003" customHeight="1" x14ac:dyDescent="0.35">
      <c r="B12" s="166">
        <v>9</v>
      </c>
      <c r="C12" s="125" t="s">
        <v>160</v>
      </c>
      <c r="D12" s="131" t="s">
        <v>17</v>
      </c>
      <c r="E12" s="131" t="s">
        <v>25</v>
      </c>
      <c r="F12" s="130" t="s">
        <v>16</v>
      </c>
      <c r="G12" s="130" t="s">
        <v>21</v>
      </c>
      <c r="H12" s="131" t="s">
        <v>23</v>
      </c>
      <c r="I12" s="131" t="s">
        <v>23</v>
      </c>
      <c r="J12" s="131"/>
      <c r="K12" s="82"/>
      <c r="L12" s="130"/>
      <c r="M12" s="131" t="s">
        <v>15</v>
      </c>
      <c r="N12" s="131" t="s">
        <v>25</v>
      </c>
      <c r="O12" s="130" t="s">
        <v>16</v>
      </c>
      <c r="P12" s="131" t="s">
        <v>92</v>
      </c>
      <c r="Q12" s="131" t="s">
        <v>30</v>
      </c>
      <c r="R12" s="131" t="s">
        <v>30</v>
      </c>
      <c r="S12" s="82"/>
      <c r="T12" s="130" t="s">
        <v>25</v>
      </c>
      <c r="U12" s="131" t="s">
        <v>28</v>
      </c>
      <c r="V12" s="131" t="s">
        <v>17</v>
      </c>
      <c r="W12" s="130" t="s">
        <v>17</v>
      </c>
      <c r="X12" s="131" t="s">
        <v>17</v>
      </c>
      <c r="Y12" s="130" t="s">
        <v>15</v>
      </c>
      <c r="Z12" s="131" t="s">
        <v>21</v>
      </c>
      <c r="AA12" s="82"/>
      <c r="AB12" s="131" t="s">
        <v>17</v>
      </c>
      <c r="AC12" s="130" t="s">
        <v>15</v>
      </c>
      <c r="AD12" s="131" t="s">
        <v>23</v>
      </c>
      <c r="AE12" s="131" t="s">
        <v>25</v>
      </c>
      <c r="AF12" s="130" t="s">
        <v>25</v>
      </c>
      <c r="AG12" s="131"/>
      <c r="AH12" s="131"/>
      <c r="AI12" s="82"/>
      <c r="AJ12" s="130" t="s">
        <v>92</v>
      </c>
      <c r="AK12" s="131" t="s">
        <v>21</v>
      </c>
      <c r="AL12" s="131" t="s">
        <v>16</v>
      </c>
      <c r="AM12" s="131" t="s">
        <v>16</v>
      </c>
      <c r="AN12" s="131" t="s">
        <v>17</v>
      </c>
      <c r="AO12" s="131"/>
      <c r="AP12" s="131"/>
      <c r="AQ12" s="82"/>
      <c r="AR12" s="88">
        <f t="shared" si="0"/>
        <v>29</v>
      </c>
      <c r="AS12" s="7">
        <f t="shared" si="1"/>
        <v>5</v>
      </c>
      <c r="BA12" s="98"/>
      <c r="BB12" s="98"/>
      <c r="BD12" s="7"/>
      <c r="BE12" s="7"/>
      <c r="BF12" s="7"/>
      <c r="BI12" s="7"/>
    </row>
    <row r="13" spans="1:61" ht="35.25" customHeight="1" x14ac:dyDescent="0.35">
      <c r="B13" s="166">
        <v>10</v>
      </c>
      <c r="C13" s="125" t="s">
        <v>161</v>
      </c>
      <c r="D13" s="131" t="s">
        <v>17</v>
      </c>
      <c r="E13" s="131" t="s">
        <v>25</v>
      </c>
      <c r="F13" s="130" t="s">
        <v>16</v>
      </c>
      <c r="G13" s="130" t="s">
        <v>23</v>
      </c>
      <c r="H13" s="131" t="s">
        <v>130</v>
      </c>
      <c r="I13" s="131" t="s">
        <v>130</v>
      </c>
      <c r="J13" s="131"/>
      <c r="K13" s="82"/>
      <c r="L13" s="130" t="s">
        <v>34</v>
      </c>
      <c r="M13" s="131" t="s">
        <v>34</v>
      </c>
      <c r="N13" s="131" t="s">
        <v>25</v>
      </c>
      <c r="O13" s="130" t="s">
        <v>16</v>
      </c>
      <c r="P13" s="131" t="s">
        <v>92</v>
      </c>
      <c r="Q13" s="131"/>
      <c r="R13" s="131"/>
      <c r="S13" s="82"/>
      <c r="T13" s="130" t="s">
        <v>25</v>
      </c>
      <c r="U13" s="131" t="s">
        <v>28</v>
      </c>
      <c r="V13" s="131" t="s">
        <v>17</v>
      </c>
      <c r="W13" s="130" t="s">
        <v>17</v>
      </c>
      <c r="X13" s="131" t="s">
        <v>17</v>
      </c>
      <c r="Y13" s="130" t="s">
        <v>34</v>
      </c>
      <c r="Z13" s="131" t="s">
        <v>23</v>
      </c>
      <c r="AA13" s="82"/>
      <c r="AB13" s="131" t="s">
        <v>17</v>
      </c>
      <c r="AC13" s="130" t="s">
        <v>34</v>
      </c>
      <c r="AD13" s="131" t="s">
        <v>130</v>
      </c>
      <c r="AE13" s="131" t="s">
        <v>25</v>
      </c>
      <c r="AF13" s="130" t="s">
        <v>25</v>
      </c>
      <c r="AG13" s="131"/>
      <c r="AH13" s="131"/>
      <c r="AI13" s="82"/>
      <c r="AJ13" s="130" t="s">
        <v>92</v>
      </c>
      <c r="AK13" s="131" t="s">
        <v>23</v>
      </c>
      <c r="AL13" s="131" t="s">
        <v>16</v>
      </c>
      <c r="AM13" s="131" t="s">
        <v>16</v>
      </c>
      <c r="AN13" s="131" t="s">
        <v>17</v>
      </c>
      <c r="AO13" s="131"/>
      <c r="AP13" s="131"/>
      <c r="AQ13" s="82"/>
      <c r="AR13" s="88">
        <f t="shared" si="0"/>
        <v>28</v>
      </c>
      <c r="AS13" s="7">
        <f t="shared" si="1"/>
        <v>5</v>
      </c>
      <c r="BA13" s="98"/>
      <c r="BB13" s="98"/>
      <c r="BD13" s="7"/>
      <c r="BE13" s="7"/>
      <c r="BF13" s="7"/>
      <c r="BI13" s="7"/>
    </row>
    <row r="14" spans="1:61" ht="35.25" customHeight="1" x14ac:dyDescent="0.35">
      <c r="B14" s="166">
        <v>11</v>
      </c>
      <c r="C14" s="125" t="s">
        <v>162</v>
      </c>
      <c r="D14" s="131" t="s">
        <v>17</v>
      </c>
      <c r="E14" s="131" t="s">
        <v>25</v>
      </c>
      <c r="F14" s="130" t="s">
        <v>16</v>
      </c>
      <c r="G14" s="131" t="s">
        <v>21</v>
      </c>
      <c r="H14" s="131" t="s">
        <v>27</v>
      </c>
      <c r="I14" s="131" t="s">
        <v>27</v>
      </c>
      <c r="J14" s="131"/>
      <c r="K14" s="82"/>
      <c r="L14" s="131" t="s">
        <v>262</v>
      </c>
      <c r="M14" s="131" t="s">
        <v>33</v>
      </c>
      <c r="N14" s="131" t="s">
        <v>25</v>
      </c>
      <c r="O14" s="130" t="s">
        <v>16</v>
      </c>
      <c r="P14" s="131" t="s">
        <v>35</v>
      </c>
      <c r="Q14" s="131" t="s">
        <v>22</v>
      </c>
      <c r="R14" s="131" t="s">
        <v>22</v>
      </c>
      <c r="S14" s="82"/>
      <c r="T14" s="131" t="s">
        <v>25</v>
      </c>
      <c r="U14" s="131" t="s">
        <v>18</v>
      </c>
      <c r="V14" s="131" t="s">
        <v>17</v>
      </c>
      <c r="W14" s="130" t="s">
        <v>17</v>
      </c>
      <c r="X14" s="131" t="s">
        <v>17</v>
      </c>
      <c r="Y14" s="130" t="s">
        <v>33</v>
      </c>
      <c r="Z14" s="131" t="s">
        <v>21</v>
      </c>
      <c r="AA14" s="82"/>
      <c r="AB14" s="131" t="s">
        <v>17</v>
      </c>
      <c r="AC14" s="130" t="s">
        <v>33</v>
      </c>
      <c r="AD14" s="131" t="s">
        <v>27</v>
      </c>
      <c r="AE14" s="131" t="s">
        <v>25</v>
      </c>
      <c r="AF14" s="131" t="s">
        <v>25</v>
      </c>
      <c r="AG14" s="131"/>
      <c r="AH14" s="131"/>
      <c r="AI14" s="82"/>
      <c r="AJ14" s="131" t="s">
        <v>35</v>
      </c>
      <c r="AK14" s="131" t="s">
        <v>21</v>
      </c>
      <c r="AL14" s="131" t="s">
        <v>16</v>
      </c>
      <c r="AM14" s="131" t="s">
        <v>16</v>
      </c>
      <c r="AN14" s="131" t="s">
        <v>17</v>
      </c>
      <c r="AO14" s="131" t="s">
        <v>26</v>
      </c>
      <c r="AP14" s="131" t="s">
        <v>26</v>
      </c>
      <c r="AQ14" s="82"/>
      <c r="AR14" s="88">
        <f t="shared" si="0"/>
        <v>32</v>
      </c>
      <c r="AS14" s="7">
        <f t="shared" si="1"/>
        <v>5</v>
      </c>
      <c r="BA14" s="98"/>
      <c r="BB14" s="98"/>
      <c r="BD14" s="7"/>
      <c r="BE14" s="7"/>
      <c r="BF14" s="7"/>
      <c r="BI14" s="7"/>
    </row>
    <row r="15" spans="1:61" ht="35.25" customHeight="1" x14ac:dyDescent="0.35">
      <c r="B15" s="166">
        <v>12</v>
      </c>
      <c r="C15" s="125" t="s">
        <v>163</v>
      </c>
      <c r="D15" s="131" t="s">
        <v>17</v>
      </c>
      <c r="E15" s="131" t="s">
        <v>16</v>
      </c>
      <c r="F15" s="130" t="s">
        <v>25</v>
      </c>
      <c r="G15" s="130" t="s">
        <v>72</v>
      </c>
      <c r="H15" s="131" t="s">
        <v>23</v>
      </c>
      <c r="I15" s="131" t="s">
        <v>23</v>
      </c>
      <c r="J15" s="131"/>
      <c r="K15" s="82"/>
      <c r="L15" s="130" t="s">
        <v>28</v>
      </c>
      <c r="M15" s="131"/>
      <c r="N15" s="131" t="s">
        <v>16</v>
      </c>
      <c r="O15" s="130" t="s">
        <v>25</v>
      </c>
      <c r="P15" s="131" t="s">
        <v>128</v>
      </c>
      <c r="Q15" s="131" t="s">
        <v>30</v>
      </c>
      <c r="R15" s="131" t="s">
        <v>30</v>
      </c>
      <c r="S15" s="82"/>
      <c r="T15" s="130" t="s">
        <v>19</v>
      </c>
      <c r="U15" s="131" t="s">
        <v>25</v>
      </c>
      <c r="V15" s="131" t="s">
        <v>17</v>
      </c>
      <c r="W15" s="130" t="s">
        <v>17</v>
      </c>
      <c r="X15" s="131" t="s">
        <v>17</v>
      </c>
      <c r="Y15" s="130"/>
      <c r="Z15" s="131" t="s">
        <v>32</v>
      </c>
      <c r="AA15" s="82"/>
      <c r="AB15" s="131" t="s">
        <v>17</v>
      </c>
      <c r="AC15" s="130"/>
      <c r="AD15" s="131" t="s">
        <v>23</v>
      </c>
      <c r="AE15" s="131" t="s">
        <v>16</v>
      </c>
      <c r="AF15" s="130" t="s">
        <v>16</v>
      </c>
      <c r="AG15" s="131" t="s">
        <v>92</v>
      </c>
      <c r="AH15" s="131" t="s">
        <v>92</v>
      </c>
      <c r="AI15" s="82"/>
      <c r="AJ15" s="130" t="s">
        <v>128</v>
      </c>
      <c r="AK15" s="131" t="s">
        <v>72</v>
      </c>
      <c r="AL15" s="131" t="s">
        <v>25</v>
      </c>
      <c r="AM15" s="131" t="s">
        <v>25</v>
      </c>
      <c r="AN15" s="131" t="s">
        <v>17</v>
      </c>
      <c r="AO15" s="131" t="s">
        <v>24</v>
      </c>
      <c r="AP15" s="131" t="s">
        <v>24</v>
      </c>
      <c r="AQ15" s="82"/>
      <c r="AR15" s="88">
        <f t="shared" si="0"/>
        <v>31</v>
      </c>
      <c r="AS15" s="7">
        <f t="shared" si="1"/>
        <v>5</v>
      </c>
      <c r="BA15" s="98"/>
      <c r="BB15" s="98"/>
      <c r="BD15" s="7"/>
      <c r="BE15" s="7"/>
      <c r="BF15" s="7"/>
      <c r="BI15" s="7"/>
    </row>
    <row r="16" spans="1:61" ht="35.25" customHeight="1" x14ac:dyDescent="0.35">
      <c r="B16" s="166">
        <v>13</v>
      </c>
      <c r="C16" s="125" t="s">
        <v>164</v>
      </c>
      <c r="D16" s="131" t="s">
        <v>17</v>
      </c>
      <c r="E16" s="131" t="s">
        <v>25</v>
      </c>
      <c r="F16" s="130" t="s">
        <v>16</v>
      </c>
      <c r="G16" s="130" t="s">
        <v>21</v>
      </c>
      <c r="H16" s="131" t="s">
        <v>23</v>
      </c>
      <c r="I16" s="131" t="s">
        <v>23</v>
      </c>
      <c r="J16" s="131"/>
      <c r="K16" s="82"/>
      <c r="L16" s="130"/>
      <c r="M16" s="131" t="s">
        <v>33</v>
      </c>
      <c r="N16" s="131" t="s">
        <v>25</v>
      </c>
      <c r="O16" s="130" t="s">
        <v>16</v>
      </c>
      <c r="P16" s="131"/>
      <c r="Q16" s="131" t="s">
        <v>30</v>
      </c>
      <c r="R16" s="131" t="s">
        <v>30</v>
      </c>
      <c r="S16" s="82"/>
      <c r="T16" s="130" t="s">
        <v>25</v>
      </c>
      <c r="U16" s="131" t="s">
        <v>28</v>
      </c>
      <c r="V16" s="131" t="s">
        <v>17</v>
      </c>
      <c r="W16" s="130" t="s">
        <v>17</v>
      </c>
      <c r="X16" s="131" t="s">
        <v>17</v>
      </c>
      <c r="Y16" s="130" t="s">
        <v>33</v>
      </c>
      <c r="Z16" s="131" t="s">
        <v>21</v>
      </c>
      <c r="AA16" s="82"/>
      <c r="AB16" s="131" t="s">
        <v>17</v>
      </c>
      <c r="AC16" s="130" t="s">
        <v>33</v>
      </c>
      <c r="AD16" s="131" t="s">
        <v>23</v>
      </c>
      <c r="AE16" s="131" t="s">
        <v>25</v>
      </c>
      <c r="AF16" s="130" t="s">
        <v>25</v>
      </c>
      <c r="AG16" s="131" t="s">
        <v>92</v>
      </c>
      <c r="AH16" s="131" t="s">
        <v>92</v>
      </c>
      <c r="AI16" s="82"/>
      <c r="AJ16" s="130"/>
      <c r="AK16" s="131" t="s">
        <v>21</v>
      </c>
      <c r="AL16" s="131" t="s">
        <v>16</v>
      </c>
      <c r="AM16" s="131" t="s">
        <v>16</v>
      </c>
      <c r="AN16" s="131" t="s">
        <v>17</v>
      </c>
      <c r="AO16" s="131"/>
      <c r="AP16" s="131"/>
      <c r="AQ16" s="82"/>
      <c r="AR16" s="88">
        <f t="shared" si="0"/>
        <v>29</v>
      </c>
      <c r="AS16" s="7">
        <f t="shared" si="1"/>
        <v>5</v>
      </c>
      <c r="BA16" s="98"/>
      <c r="BB16" s="98"/>
      <c r="BD16" s="7"/>
      <c r="BE16" s="7"/>
      <c r="BF16" s="7"/>
      <c r="BI16" s="7"/>
    </row>
    <row r="17" spans="2:61" ht="35.25" customHeight="1" x14ac:dyDescent="0.35">
      <c r="B17" s="166">
        <v>14</v>
      </c>
      <c r="C17" s="125" t="s">
        <v>165</v>
      </c>
      <c r="D17" s="131" t="s">
        <v>20</v>
      </c>
      <c r="E17" s="131" t="s">
        <v>80</v>
      </c>
      <c r="F17" s="130" t="s">
        <v>25</v>
      </c>
      <c r="G17" s="130" t="s">
        <v>23</v>
      </c>
      <c r="H17" s="131" t="s">
        <v>130</v>
      </c>
      <c r="I17" s="131" t="s">
        <v>130</v>
      </c>
      <c r="J17" s="131"/>
      <c r="K17" s="82"/>
      <c r="L17" s="130" t="s">
        <v>28</v>
      </c>
      <c r="M17" s="131" t="s">
        <v>15</v>
      </c>
      <c r="N17" s="131" t="s">
        <v>80</v>
      </c>
      <c r="O17" s="130" t="s">
        <v>25</v>
      </c>
      <c r="P17" s="131" t="s">
        <v>36</v>
      </c>
      <c r="Q17" s="131"/>
      <c r="R17" s="131"/>
      <c r="S17" s="82"/>
      <c r="T17" s="130" t="s">
        <v>19</v>
      </c>
      <c r="U17" s="131" t="s">
        <v>25</v>
      </c>
      <c r="V17" s="131" t="s">
        <v>20</v>
      </c>
      <c r="W17" s="130" t="s">
        <v>20</v>
      </c>
      <c r="X17" s="131" t="s">
        <v>20</v>
      </c>
      <c r="Y17" s="130" t="s">
        <v>15</v>
      </c>
      <c r="Z17" s="131" t="s">
        <v>23</v>
      </c>
      <c r="AA17" s="82"/>
      <c r="AB17" s="131" t="s">
        <v>20</v>
      </c>
      <c r="AC17" s="130" t="s">
        <v>15</v>
      </c>
      <c r="AD17" s="131" t="s">
        <v>130</v>
      </c>
      <c r="AE17" s="131" t="s">
        <v>80</v>
      </c>
      <c r="AF17" s="130"/>
      <c r="AG17" s="131" t="s">
        <v>92</v>
      </c>
      <c r="AH17" s="131" t="s">
        <v>92</v>
      </c>
      <c r="AI17" s="82"/>
      <c r="AJ17" s="130" t="s">
        <v>36</v>
      </c>
      <c r="AK17" s="131" t="s">
        <v>23</v>
      </c>
      <c r="AL17" s="131" t="s">
        <v>25</v>
      </c>
      <c r="AM17" s="131" t="s">
        <v>25</v>
      </c>
      <c r="AN17" s="131" t="s">
        <v>20</v>
      </c>
      <c r="AO17" s="131"/>
      <c r="AP17" s="131"/>
      <c r="AQ17" s="82"/>
      <c r="AR17" s="88">
        <f t="shared" si="0"/>
        <v>29</v>
      </c>
      <c r="AS17" s="7">
        <f t="shared" si="1"/>
        <v>5</v>
      </c>
      <c r="BA17" s="98"/>
      <c r="BB17" s="98"/>
      <c r="BD17" s="7"/>
      <c r="BE17" s="7"/>
      <c r="BF17" s="7"/>
      <c r="BI17" s="7"/>
    </row>
    <row r="18" spans="2:61" ht="35.25" customHeight="1" x14ac:dyDescent="0.35">
      <c r="B18" s="166">
        <v>15</v>
      </c>
      <c r="C18" s="125" t="s">
        <v>166</v>
      </c>
      <c r="D18" s="131" t="s">
        <v>17</v>
      </c>
      <c r="E18" s="131" t="s">
        <v>25</v>
      </c>
      <c r="F18" s="130" t="s">
        <v>16</v>
      </c>
      <c r="G18" s="130" t="s">
        <v>32</v>
      </c>
      <c r="H18" s="131" t="s">
        <v>23</v>
      </c>
      <c r="I18" s="131" t="s">
        <v>23</v>
      </c>
      <c r="J18" s="131"/>
      <c r="K18" s="82"/>
      <c r="L18" s="130" t="s">
        <v>34</v>
      </c>
      <c r="M18" s="131" t="s">
        <v>34</v>
      </c>
      <c r="N18" s="131" t="s">
        <v>25</v>
      </c>
      <c r="O18" s="130" t="s">
        <v>16</v>
      </c>
      <c r="P18" s="131" t="s">
        <v>92</v>
      </c>
      <c r="Q18" s="131" t="s">
        <v>22</v>
      </c>
      <c r="R18" s="131" t="s">
        <v>22</v>
      </c>
      <c r="S18" s="82"/>
      <c r="T18" s="131" t="s">
        <v>25</v>
      </c>
      <c r="U18" s="131" t="s">
        <v>28</v>
      </c>
      <c r="V18" s="131" t="s">
        <v>17</v>
      </c>
      <c r="W18" s="130" t="s">
        <v>17</v>
      </c>
      <c r="X18" s="131" t="s">
        <v>17</v>
      </c>
      <c r="Y18" s="130" t="s">
        <v>34</v>
      </c>
      <c r="Z18" s="131" t="s">
        <v>32</v>
      </c>
      <c r="AA18" s="82"/>
      <c r="AB18" s="131" t="s">
        <v>17</v>
      </c>
      <c r="AC18" s="130" t="s">
        <v>34</v>
      </c>
      <c r="AD18" s="131" t="s">
        <v>23</v>
      </c>
      <c r="AE18" s="131" t="s">
        <v>25</v>
      </c>
      <c r="AF18" s="130" t="s">
        <v>25</v>
      </c>
      <c r="AG18" s="131"/>
      <c r="AH18" s="131"/>
      <c r="AI18" s="82"/>
      <c r="AJ18" s="130" t="s">
        <v>92</v>
      </c>
      <c r="AK18" s="131" t="s">
        <v>32</v>
      </c>
      <c r="AL18" s="131" t="s">
        <v>16</v>
      </c>
      <c r="AM18" s="131" t="s">
        <v>16</v>
      </c>
      <c r="AN18" s="131" t="s">
        <v>17</v>
      </c>
      <c r="AO18" s="131"/>
      <c r="AP18" s="131"/>
      <c r="AQ18" s="82"/>
      <c r="AR18" s="88">
        <f t="shared" si="0"/>
        <v>30</v>
      </c>
      <c r="AS18" s="7">
        <f t="shared" si="1"/>
        <v>5</v>
      </c>
      <c r="BA18" s="98"/>
      <c r="BB18" s="98"/>
      <c r="BD18" s="7"/>
      <c r="BE18" s="7"/>
      <c r="BF18" s="7"/>
      <c r="BI18" s="7"/>
    </row>
    <row r="19" spans="2:61" ht="40.950000000000003" customHeight="1" x14ac:dyDescent="0.35">
      <c r="B19" s="166">
        <v>16</v>
      </c>
      <c r="C19" s="125" t="s">
        <v>167</v>
      </c>
      <c r="D19" s="131" t="s">
        <v>17</v>
      </c>
      <c r="E19" s="131" t="s">
        <v>25</v>
      </c>
      <c r="F19" s="130" t="s">
        <v>16</v>
      </c>
      <c r="G19" s="130" t="s">
        <v>23</v>
      </c>
      <c r="H19" s="131" t="s">
        <v>130</v>
      </c>
      <c r="I19" s="131" t="s">
        <v>130</v>
      </c>
      <c r="J19" s="131"/>
      <c r="K19" s="82"/>
      <c r="L19" s="130"/>
      <c r="M19" s="131" t="s">
        <v>21</v>
      </c>
      <c r="N19" s="131" t="s">
        <v>25</v>
      </c>
      <c r="O19" s="130" t="s">
        <v>16</v>
      </c>
      <c r="P19" s="131"/>
      <c r="Q19" s="131" t="s">
        <v>30</v>
      </c>
      <c r="R19" s="131" t="s">
        <v>30</v>
      </c>
      <c r="S19" s="82"/>
      <c r="T19" s="130" t="s">
        <v>25</v>
      </c>
      <c r="U19" s="131" t="s">
        <v>28</v>
      </c>
      <c r="V19" s="131" t="s">
        <v>17</v>
      </c>
      <c r="W19" s="130" t="s">
        <v>17</v>
      </c>
      <c r="X19" s="131" t="s">
        <v>17</v>
      </c>
      <c r="Y19" s="130" t="s">
        <v>21</v>
      </c>
      <c r="Z19" s="131" t="s">
        <v>23</v>
      </c>
      <c r="AA19" s="82"/>
      <c r="AB19" s="131" t="s">
        <v>17</v>
      </c>
      <c r="AC19" s="130" t="s">
        <v>21</v>
      </c>
      <c r="AD19" s="131" t="s">
        <v>130</v>
      </c>
      <c r="AE19" s="131" t="s">
        <v>25</v>
      </c>
      <c r="AF19" s="130" t="s">
        <v>25</v>
      </c>
      <c r="AG19" s="131"/>
      <c r="AH19" s="131"/>
      <c r="AI19" s="82"/>
      <c r="AJ19" s="130"/>
      <c r="AK19" s="131" t="s">
        <v>23</v>
      </c>
      <c r="AL19" s="131" t="s">
        <v>16</v>
      </c>
      <c r="AM19" s="131" t="s">
        <v>16</v>
      </c>
      <c r="AN19" s="131" t="s">
        <v>17</v>
      </c>
      <c r="AO19" s="131" t="s">
        <v>26</v>
      </c>
      <c r="AP19" s="131" t="s">
        <v>26</v>
      </c>
      <c r="AQ19" s="82"/>
      <c r="AR19" s="88">
        <f t="shared" si="0"/>
        <v>29</v>
      </c>
      <c r="AS19" s="7">
        <f t="shared" si="1"/>
        <v>5</v>
      </c>
      <c r="BA19" s="98"/>
      <c r="BB19" s="98"/>
      <c r="BD19" s="7"/>
      <c r="BE19" s="7"/>
      <c r="BF19" s="7"/>
      <c r="BI19" s="7"/>
    </row>
    <row r="20" spans="2:61" ht="35.25" customHeight="1" x14ac:dyDescent="0.35">
      <c r="B20" s="166">
        <v>17</v>
      </c>
      <c r="C20" s="125" t="s">
        <v>168</v>
      </c>
      <c r="D20" s="131" t="s">
        <v>17</v>
      </c>
      <c r="E20" s="131" t="s">
        <v>16</v>
      </c>
      <c r="F20" s="130" t="s">
        <v>25</v>
      </c>
      <c r="G20" s="130"/>
      <c r="H20" s="131"/>
      <c r="I20" s="131"/>
      <c r="J20" s="131"/>
      <c r="K20" s="82"/>
      <c r="L20" s="130" t="s">
        <v>28</v>
      </c>
      <c r="M20" s="131" t="s">
        <v>21</v>
      </c>
      <c r="N20" s="131" t="s">
        <v>16</v>
      </c>
      <c r="O20" s="130" t="s">
        <v>25</v>
      </c>
      <c r="P20" s="131" t="s">
        <v>92</v>
      </c>
      <c r="Q20" s="131" t="s">
        <v>30</v>
      </c>
      <c r="R20" s="131" t="s">
        <v>30</v>
      </c>
      <c r="S20" s="82"/>
      <c r="T20" s="130" t="s">
        <v>19</v>
      </c>
      <c r="U20" s="131" t="s">
        <v>25</v>
      </c>
      <c r="V20" s="131" t="s">
        <v>17</v>
      </c>
      <c r="W20" s="130" t="s">
        <v>17</v>
      </c>
      <c r="X20" s="131" t="s">
        <v>17</v>
      </c>
      <c r="Y20" s="130" t="s">
        <v>21</v>
      </c>
      <c r="Z20" s="131"/>
      <c r="AA20" s="82"/>
      <c r="AB20" s="131" t="s">
        <v>17</v>
      </c>
      <c r="AC20" s="130" t="s">
        <v>21</v>
      </c>
      <c r="AD20" s="131"/>
      <c r="AE20" s="131" t="s">
        <v>16</v>
      </c>
      <c r="AF20" s="130" t="s">
        <v>16</v>
      </c>
      <c r="AG20" s="131" t="s">
        <v>37</v>
      </c>
      <c r="AH20" s="131" t="s">
        <v>37</v>
      </c>
      <c r="AI20" s="82"/>
      <c r="AJ20" s="130" t="s">
        <v>92</v>
      </c>
      <c r="AK20" s="131"/>
      <c r="AL20" s="131" t="s">
        <v>25</v>
      </c>
      <c r="AM20" s="131" t="s">
        <v>25</v>
      </c>
      <c r="AN20" s="131" t="s">
        <v>17</v>
      </c>
      <c r="AO20" s="131" t="s">
        <v>29</v>
      </c>
      <c r="AP20" s="131" t="s">
        <v>29</v>
      </c>
      <c r="AQ20" s="82"/>
      <c r="AR20" s="88">
        <f t="shared" si="0"/>
        <v>28</v>
      </c>
      <c r="AS20" s="7">
        <f t="shared" si="1"/>
        <v>5</v>
      </c>
      <c r="BA20" s="98"/>
      <c r="BB20" s="98"/>
      <c r="BD20" s="7"/>
      <c r="BE20" s="7"/>
      <c r="BF20" s="7"/>
      <c r="BI20" s="7"/>
    </row>
    <row r="21" spans="2:61" ht="35.25" customHeight="1" x14ac:dyDescent="0.35">
      <c r="B21" s="166">
        <v>18</v>
      </c>
      <c r="C21" s="125" t="s">
        <v>169</v>
      </c>
      <c r="D21" s="131" t="s">
        <v>20</v>
      </c>
      <c r="E21" s="131" t="s">
        <v>80</v>
      </c>
      <c r="F21" s="130" t="s">
        <v>14</v>
      </c>
      <c r="G21" s="130" t="s">
        <v>23</v>
      </c>
      <c r="H21" s="131" t="s">
        <v>130</v>
      </c>
      <c r="I21" s="131" t="s">
        <v>130</v>
      </c>
      <c r="J21" s="131"/>
      <c r="K21" s="82"/>
      <c r="L21" s="130"/>
      <c r="M21" s="131" t="s">
        <v>15</v>
      </c>
      <c r="N21" s="131" t="s">
        <v>80</v>
      </c>
      <c r="O21" s="130" t="s">
        <v>14</v>
      </c>
      <c r="P21" s="131" t="s">
        <v>36</v>
      </c>
      <c r="Q21" s="131" t="s">
        <v>30</v>
      </c>
      <c r="R21" s="131" t="s">
        <v>30</v>
      </c>
      <c r="S21" s="82"/>
      <c r="T21" s="130"/>
      <c r="U21" s="131" t="s">
        <v>18</v>
      </c>
      <c r="V21" s="131" t="s">
        <v>20</v>
      </c>
      <c r="W21" s="130" t="s">
        <v>20</v>
      </c>
      <c r="X21" s="131" t="s">
        <v>20</v>
      </c>
      <c r="Y21" s="130" t="s">
        <v>15</v>
      </c>
      <c r="Z21" s="131" t="s">
        <v>23</v>
      </c>
      <c r="AA21" s="82"/>
      <c r="AB21" s="131" t="s">
        <v>20</v>
      </c>
      <c r="AC21" s="130" t="s">
        <v>15</v>
      </c>
      <c r="AD21" s="131" t="s">
        <v>130</v>
      </c>
      <c r="AE21" s="131" t="s">
        <v>80</v>
      </c>
      <c r="AF21" s="130"/>
      <c r="AG21" s="131" t="s">
        <v>92</v>
      </c>
      <c r="AH21" s="131" t="s">
        <v>92</v>
      </c>
      <c r="AI21" s="82"/>
      <c r="AJ21" s="130" t="s">
        <v>36</v>
      </c>
      <c r="AK21" s="131" t="s">
        <v>23</v>
      </c>
      <c r="AL21" s="131" t="s">
        <v>14</v>
      </c>
      <c r="AM21" s="131" t="s">
        <v>14</v>
      </c>
      <c r="AN21" s="131" t="s">
        <v>20</v>
      </c>
      <c r="AO21" s="131"/>
      <c r="AP21" s="131"/>
      <c r="AQ21" s="82"/>
      <c r="AR21" s="88">
        <f t="shared" si="0"/>
        <v>29</v>
      </c>
      <c r="AS21" s="7">
        <f t="shared" si="1"/>
        <v>0</v>
      </c>
      <c r="BA21" s="98"/>
      <c r="BB21" s="98"/>
      <c r="BD21" s="7"/>
      <c r="BE21" s="7"/>
      <c r="BF21" s="7"/>
      <c r="BI21" s="7"/>
    </row>
    <row r="22" spans="2:61" ht="35.25" customHeight="1" x14ac:dyDescent="0.35">
      <c r="B22" s="166">
        <v>19</v>
      </c>
      <c r="C22" s="125" t="s">
        <v>170</v>
      </c>
      <c r="D22" s="131" t="s">
        <v>20</v>
      </c>
      <c r="E22" s="131" t="s">
        <v>16</v>
      </c>
      <c r="F22" s="130" t="s">
        <v>14</v>
      </c>
      <c r="G22" s="130" t="s">
        <v>23</v>
      </c>
      <c r="H22" s="131"/>
      <c r="I22" s="131"/>
      <c r="J22" s="131"/>
      <c r="K22" s="82"/>
      <c r="L22" s="130" t="s">
        <v>34</v>
      </c>
      <c r="M22" s="131" t="s">
        <v>34</v>
      </c>
      <c r="N22" s="131" t="s">
        <v>16</v>
      </c>
      <c r="O22" s="130" t="s">
        <v>14</v>
      </c>
      <c r="P22" s="131" t="s">
        <v>92</v>
      </c>
      <c r="Q22" s="131" t="s">
        <v>30</v>
      </c>
      <c r="R22" s="131" t="s">
        <v>30</v>
      </c>
      <c r="S22" s="82"/>
      <c r="T22" s="130"/>
      <c r="U22" s="131" t="s">
        <v>28</v>
      </c>
      <c r="V22" s="131" t="s">
        <v>20</v>
      </c>
      <c r="W22" s="130" t="s">
        <v>20</v>
      </c>
      <c r="X22" s="131" t="s">
        <v>20</v>
      </c>
      <c r="Y22" s="130" t="s">
        <v>34</v>
      </c>
      <c r="Z22" s="131" t="s">
        <v>23</v>
      </c>
      <c r="AA22" s="82"/>
      <c r="AB22" s="131" t="s">
        <v>20</v>
      </c>
      <c r="AC22" s="130" t="s">
        <v>34</v>
      </c>
      <c r="AD22" s="131"/>
      <c r="AE22" s="131" t="s">
        <v>16</v>
      </c>
      <c r="AF22" s="130" t="s">
        <v>16</v>
      </c>
      <c r="AG22" s="131" t="s">
        <v>35</v>
      </c>
      <c r="AH22" s="131" t="s">
        <v>35</v>
      </c>
      <c r="AI22" s="82"/>
      <c r="AJ22" s="130" t="s">
        <v>92</v>
      </c>
      <c r="AK22" s="131" t="s">
        <v>23</v>
      </c>
      <c r="AL22" s="131" t="s">
        <v>14</v>
      </c>
      <c r="AM22" s="131" t="s">
        <v>14</v>
      </c>
      <c r="AN22" s="131" t="s">
        <v>20</v>
      </c>
      <c r="AO22" s="131"/>
      <c r="AP22" s="131"/>
      <c r="AQ22" s="82"/>
      <c r="AR22" s="88">
        <f t="shared" si="0"/>
        <v>28</v>
      </c>
      <c r="AS22" s="7">
        <f t="shared" si="1"/>
        <v>0</v>
      </c>
      <c r="BA22" s="98"/>
      <c r="BB22" s="98"/>
      <c r="BD22" s="7"/>
      <c r="BE22" s="7"/>
      <c r="BF22" s="7"/>
      <c r="BI22" s="7"/>
    </row>
    <row r="23" spans="2:61" ht="35.25" customHeight="1" x14ac:dyDescent="0.35">
      <c r="B23" s="166">
        <v>20</v>
      </c>
      <c r="C23" s="125" t="s">
        <v>171</v>
      </c>
      <c r="D23" s="131" t="s">
        <v>20</v>
      </c>
      <c r="E23" s="131" t="s">
        <v>80</v>
      </c>
      <c r="F23" s="130" t="s">
        <v>14</v>
      </c>
      <c r="G23" s="130"/>
      <c r="H23" s="131" t="s">
        <v>130</v>
      </c>
      <c r="I23" s="131" t="s">
        <v>130</v>
      </c>
      <c r="J23" s="131"/>
      <c r="K23" s="82"/>
      <c r="L23" s="130" t="s">
        <v>262</v>
      </c>
      <c r="M23" s="131" t="s">
        <v>15</v>
      </c>
      <c r="N23" s="131" t="s">
        <v>80</v>
      </c>
      <c r="O23" s="130" t="s">
        <v>14</v>
      </c>
      <c r="P23" s="131" t="s">
        <v>36</v>
      </c>
      <c r="Q23" s="131" t="s">
        <v>30</v>
      </c>
      <c r="R23" s="131" t="s">
        <v>30</v>
      </c>
      <c r="S23" s="82"/>
      <c r="T23" s="130"/>
      <c r="U23" s="131" t="s">
        <v>18</v>
      </c>
      <c r="V23" s="131" t="s">
        <v>20</v>
      </c>
      <c r="W23" s="130" t="s">
        <v>20</v>
      </c>
      <c r="X23" s="131" t="s">
        <v>20</v>
      </c>
      <c r="Y23" s="130" t="s">
        <v>15</v>
      </c>
      <c r="Z23" s="131"/>
      <c r="AA23" s="82"/>
      <c r="AB23" s="131" t="s">
        <v>20</v>
      </c>
      <c r="AC23" s="130" t="s">
        <v>15</v>
      </c>
      <c r="AD23" s="131" t="s">
        <v>130</v>
      </c>
      <c r="AE23" s="131" t="s">
        <v>80</v>
      </c>
      <c r="AF23" s="130"/>
      <c r="AG23" s="131" t="s">
        <v>92</v>
      </c>
      <c r="AH23" s="131" t="s">
        <v>92</v>
      </c>
      <c r="AI23" s="82"/>
      <c r="AJ23" s="130" t="s">
        <v>36</v>
      </c>
      <c r="AK23" s="131"/>
      <c r="AL23" s="131" t="s">
        <v>14</v>
      </c>
      <c r="AM23" s="131" t="s">
        <v>14</v>
      </c>
      <c r="AN23" s="131" t="s">
        <v>20</v>
      </c>
      <c r="AO23" s="131" t="s">
        <v>29</v>
      </c>
      <c r="AP23" s="131" t="s">
        <v>29</v>
      </c>
      <c r="AQ23" s="82"/>
      <c r="AR23" s="88">
        <f t="shared" si="0"/>
        <v>29</v>
      </c>
      <c r="AS23" s="7">
        <f t="shared" si="1"/>
        <v>0</v>
      </c>
      <c r="BD23" s="7"/>
      <c r="BE23" s="7"/>
      <c r="BF23" s="7"/>
      <c r="BI23" s="7"/>
    </row>
    <row r="24" spans="2:61" ht="35.25" customHeight="1" x14ac:dyDescent="0.35">
      <c r="B24" s="166">
        <v>21</v>
      </c>
      <c r="C24" s="125" t="s">
        <v>172</v>
      </c>
      <c r="D24" s="131" t="s">
        <v>20</v>
      </c>
      <c r="E24" s="131" t="s">
        <v>80</v>
      </c>
      <c r="F24" s="130" t="s">
        <v>14</v>
      </c>
      <c r="G24" s="130" t="s">
        <v>32</v>
      </c>
      <c r="H24" s="131"/>
      <c r="I24" s="131"/>
      <c r="J24" s="131"/>
      <c r="K24" s="82"/>
      <c r="L24" s="130" t="s">
        <v>262</v>
      </c>
      <c r="M24" s="131" t="s">
        <v>15</v>
      </c>
      <c r="N24" s="131" t="s">
        <v>80</v>
      </c>
      <c r="O24" s="130" t="s">
        <v>14</v>
      </c>
      <c r="P24" s="131" t="s">
        <v>128</v>
      </c>
      <c r="Q24" s="131" t="s">
        <v>30</v>
      </c>
      <c r="R24" s="131" t="s">
        <v>30</v>
      </c>
      <c r="S24" s="82"/>
      <c r="T24" s="130"/>
      <c r="U24" s="131" t="s">
        <v>28</v>
      </c>
      <c r="V24" s="131" t="s">
        <v>20</v>
      </c>
      <c r="W24" s="130" t="s">
        <v>20</v>
      </c>
      <c r="X24" s="131" t="s">
        <v>20</v>
      </c>
      <c r="Y24" s="130" t="s">
        <v>15</v>
      </c>
      <c r="Z24" s="131" t="s">
        <v>32</v>
      </c>
      <c r="AA24" s="82"/>
      <c r="AB24" s="131" t="s">
        <v>20</v>
      </c>
      <c r="AC24" s="130" t="s">
        <v>15</v>
      </c>
      <c r="AD24" s="131"/>
      <c r="AE24" s="131" t="s">
        <v>80</v>
      </c>
      <c r="AF24" s="130"/>
      <c r="AG24" s="131" t="s">
        <v>92</v>
      </c>
      <c r="AH24" s="131" t="s">
        <v>92</v>
      </c>
      <c r="AI24" s="82"/>
      <c r="AJ24" s="130" t="s">
        <v>128</v>
      </c>
      <c r="AK24" s="131" t="s">
        <v>32</v>
      </c>
      <c r="AL24" s="131" t="s">
        <v>14</v>
      </c>
      <c r="AM24" s="131" t="s">
        <v>14</v>
      </c>
      <c r="AN24" s="131" t="s">
        <v>20</v>
      </c>
      <c r="AO24" s="131" t="s">
        <v>29</v>
      </c>
      <c r="AP24" s="131" t="s">
        <v>29</v>
      </c>
      <c r="AQ24" s="82"/>
      <c r="AR24" s="88">
        <f t="shared" si="0"/>
        <v>29</v>
      </c>
      <c r="AS24" s="7">
        <f t="shared" si="1"/>
        <v>0</v>
      </c>
      <c r="BA24" s="98"/>
      <c r="BB24" s="98"/>
      <c r="BD24" s="7"/>
      <c r="BE24" s="7"/>
      <c r="BF24" s="7"/>
      <c r="BI24" s="7"/>
    </row>
    <row r="25" spans="2:61" ht="35.25" customHeight="1" x14ac:dyDescent="0.35">
      <c r="B25" s="166">
        <v>22</v>
      </c>
      <c r="C25" s="125" t="s">
        <v>173</v>
      </c>
      <c r="D25" s="131" t="s">
        <v>17</v>
      </c>
      <c r="E25" s="131" t="s">
        <v>16</v>
      </c>
      <c r="F25" s="84" t="s">
        <v>25</v>
      </c>
      <c r="G25" s="84" t="s">
        <v>32</v>
      </c>
      <c r="H25" s="131" t="s">
        <v>23</v>
      </c>
      <c r="I25" s="131" t="s">
        <v>23</v>
      </c>
      <c r="J25" s="131"/>
      <c r="K25" s="82"/>
      <c r="L25" s="84" t="s">
        <v>28</v>
      </c>
      <c r="M25" s="131" t="s">
        <v>21</v>
      </c>
      <c r="N25" s="131" t="s">
        <v>16</v>
      </c>
      <c r="O25" s="84" t="s">
        <v>25</v>
      </c>
      <c r="P25" s="131" t="s">
        <v>92</v>
      </c>
      <c r="Q25" s="131" t="s">
        <v>30</v>
      </c>
      <c r="R25" s="131" t="s">
        <v>30</v>
      </c>
      <c r="S25" s="82"/>
      <c r="T25" s="84" t="s">
        <v>19</v>
      </c>
      <c r="U25" s="131" t="s">
        <v>25</v>
      </c>
      <c r="V25" s="131" t="s">
        <v>17</v>
      </c>
      <c r="W25" s="84" t="s">
        <v>17</v>
      </c>
      <c r="X25" s="131" t="s">
        <v>17</v>
      </c>
      <c r="Y25" s="84" t="s">
        <v>21</v>
      </c>
      <c r="Z25" s="131" t="s">
        <v>32</v>
      </c>
      <c r="AA25" s="82"/>
      <c r="AB25" s="131" t="s">
        <v>17</v>
      </c>
      <c r="AC25" s="84" t="s">
        <v>21</v>
      </c>
      <c r="AD25" s="131" t="s">
        <v>23</v>
      </c>
      <c r="AE25" s="131" t="s">
        <v>16</v>
      </c>
      <c r="AF25" s="84" t="s">
        <v>16</v>
      </c>
      <c r="AG25" s="131"/>
      <c r="AH25" s="131"/>
      <c r="AI25" s="82"/>
      <c r="AJ25" s="84" t="s">
        <v>92</v>
      </c>
      <c r="AK25" s="131" t="s">
        <v>32</v>
      </c>
      <c r="AL25" s="131" t="s">
        <v>25</v>
      </c>
      <c r="AM25" s="131" t="s">
        <v>25</v>
      </c>
      <c r="AN25" s="131" t="s">
        <v>17</v>
      </c>
      <c r="AO25" s="131"/>
      <c r="AP25" s="131"/>
      <c r="AQ25" s="82"/>
      <c r="AR25" s="88">
        <f t="shared" si="0"/>
        <v>30</v>
      </c>
      <c r="AS25" s="7">
        <f t="shared" si="1"/>
        <v>5</v>
      </c>
      <c r="BA25" s="98"/>
      <c r="BB25" s="98"/>
      <c r="BD25" s="7"/>
      <c r="BE25" s="7"/>
      <c r="BF25" s="7"/>
      <c r="BI25" s="7"/>
    </row>
    <row r="26" spans="2:61" ht="35.25" customHeight="1" thickBot="1" x14ac:dyDescent="0.4">
      <c r="B26" s="167">
        <v>23</v>
      </c>
      <c r="C26" s="127" t="s">
        <v>174</v>
      </c>
      <c r="D26" s="133" t="s">
        <v>20</v>
      </c>
      <c r="E26" s="133" t="s">
        <v>80</v>
      </c>
      <c r="F26" s="132" t="s">
        <v>14</v>
      </c>
      <c r="G26" s="133" t="s">
        <v>21</v>
      </c>
      <c r="H26" s="133"/>
      <c r="I26" s="131"/>
      <c r="J26" s="131"/>
      <c r="K26" s="83"/>
      <c r="L26" s="133"/>
      <c r="M26" s="133" t="s">
        <v>15</v>
      </c>
      <c r="N26" s="133" t="s">
        <v>80</v>
      </c>
      <c r="O26" s="132" t="s">
        <v>14</v>
      </c>
      <c r="P26" s="133" t="s">
        <v>35</v>
      </c>
      <c r="Q26" s="131" t="s">
        <v>30</v>
      </c>
      <c r="R26" s="131" t="s">
        <v>30</v>
      </c>
      <c r="S26" s="83"/>
      <c r="T26" s="133"/>
      <c r="U26" s="133" t="s">
        <v>28</v>
      </c>
      <c r="V26" s="133" t="s">
        <v>20</v>
      </c>
      <c r="W26" s="132" t="s">
        <v>20</v>
      </c>
      <c r="X26" s="133" t="s">
        <v>20</v>
      </c>
      <c r="Y26" s="132" t="s">
        <v>15</v>
      </c>
      <c r="Z26" s="131" t="s">
        <v>21</v>
      </c>
      <c r="AA26" s="83"/>
      <c r="AB26" s="133" t="s">
        <v>20</v>
      </c>
      <c r="AC26" s="132" t="s">
        <v>15</v>
      </c>
      <c r="AD26" s="133"/>
      <c r="AE26" s="133" t="s">
        <v>80</v>
      </c>
      <c r="AF26" s="133"/>
      <c r="AG26" s="131" t="s">
        <v>26</v>
      </c>
      <c r="AH26" s="131" t="s">
        <v>26</v>
      </c>
      <c r="AI26" s="83"/>
      <c r="AJ26" s="133" t="s">
        <v>35</v>
      </c>
      <c r="AK26" s="131" t="s">
        <v>21</v>
      </c>
      <c r="AL26" s="133" t="s">
        <v>14</v>
      </c>
      <c r="AM26" s="133" t="s">
        <v>14</v>
      </c>
      <c r="AN26" s="133" t="s">
        <v>20</v>
      </c>
      <c r="AO26" s="131" t="s">
        <v>29</v>
      </c>
      <c r="AP26" s="131" t="s">
        <v>29</v>
      </c>
      <c r="AQ26" s="83"/>
      <c r="AR26" s="88">
        <f t="shared" si="0"/>
        <v>28</v>
      </c>
      <c r="AS26" s="7">
        <f t="shared" si="1"/>
        <v>0</v>
      </c>
      <c r="BA26" s="98"/>
      <c r="BB26" s="98"/>
      <c r="BD26" s="7"/>
      <c r="BE26" s="7"/>
      <c r="BF26" s="7"/>
      <c r="BI26" s="7"/>
    </row>
    <row r="27" spans="2:61" ht="35.25" customHeight="1" x14ac:dyDescent="0.3">
      <c r="B27" s="168"/>
      <c r="C27" s="161" t="s">
        <v>257</v>
      </c>
      <c r="D27" s="174"/>
      <c r="E27" s="174"/>
      <c r="F27" s="174"/>
      <c r="G27" s="173" t="s">
        <v>225</v>
      </c>
      <c r="H27" s="174"/>
      <c r="I27" s="174"/>
      <c r="J27" s="174"/>
      <c r="K27" s="175"/>
      <c r="L27" s="173"/>
      <c r="M27" s="174"/>
      <c r="N27" s="174"/>
      <c r="O27" s="174"/>
      <c r="P27" s="174"/>
      <c r="Q27" s="174" t="s">
        <v>10</v>
      </c>
      <c r="R27" s="174"/>
      <c r="S27" s="175"/>
      <c r="T27" s="173"/>
      <c r="U27" s="174"/>
      <c r="V27" s="174"/>
      <c r="W27" s="174"/>
      <c r="X27" s="174" t="s">
        <v>12</v>
      </c>
      <c r="Y27" s="174"/>
      <c r="Z27" s="174"/>
      <c r="AA27" s="175"/>
      <c r="AB27" s="174"/>
      <c r="AC27" s="174"/>
      <c r="AD27" s="174" t="s">
        <v>13</v>
      </c>
      <c r="AE27" s="174"/>
      <c r="AF27" s="173"/>
      <c r="AG27" s="174"/>
      <c r="AH27" s="174"/>
      <c r="AI27" s="175"/>
      <c r="AJ27" s="173" t="s">
        <v>11</v>
      </c>
      <c r="AK27" s="174"/>
      <c r="AL27" s="174"/>
      <c r="AM27" s="174"/>
      <c r="AN27" s="174"/>
      <c r="AO27" s="174"/>
      <c r="AP27" s="174"/>
      <c r="AQ27" s="175"/>
      <c r="AR27" s="88"/>
      <c r="AS27" s="7">
        <f t="shared" si="1"/>
        <v>0</v>
      </c>
      <c r="BA27" s="98"/>
      <c r="BB27" s="98"/>
      <c r="BD27" s="7"/>
      <c r="BE27" s="7"/>
      <c r="BF27" s="7"/>
      <c r="BI27" s="7"/>
    </row>
    <row r="28" spans="2:61" ht="35.25" customHeight="1" thickBot="1" x14ac:dyDescent="0.35">
      <c r="B28" s="169"/>
      <c r="C28" s="162" t="s">
        <v>138</v>
      </c>
      <c r="D28" s="164">
        <v>2</v>
      </c>
      <c r="E28" s="164">
        <v>5</v>
      </c>
      <c r="F28" s="164">
        <v>4</v>
      </c>
      <c r="G28" s="163">
        <v>1</v>
      </c>
      <c r="H28" s="164">
        <v>6</v>
      </c>
      <c r="I28" s="164">
        <v>7</v>
      </c>
      <c r="J28" s="164"/>
      <c r="K28" s="165">
        <v>8</v>
      </c>
      <c r="L28" s="163">
        <v>6</v>
      </c>
      <c r="M28" s="164">
        <v>2</v>
      </c>
      <c r="N28" s="164">
        <v>4</v>
      </c>
      <c r="O28" s="164">
        <v>3</v>
      </c>
      <c r="P28" s="164">
        <v>4</v>
      </c>
      <c r="Q28" s="164">
        <v>1</v>
      </c>
      <c r="R28" s="164">
        <v>2</v>
      </c>
      <c r="S28" s="165">
        <v>8</v>
      </c>
      <c r="T28" s="163">
        <v>5</v>
      </c>
      <c r="U28" s="164">
        <v>5</v>
      </c>
      <c r="V28" s="164">
        <v>3</v>
      </c>
      <c r="W28" s="164">
        <v>4</v>
      </c>
      <c r="X28" s="164">
        <v>1</v>
      </c>
      <c r="Y28" s="164">
        <v>3</v>
      </c>
      <c r="Z28" s="164">
        <v>7</v>
      </c>
      <c r="AA28" s="165">
        <v>8</v>
      </c>
      <c r="AB28" s="164">
        <v>5</v>
      </c>
      <c r="AC28" s="164">
        <v>4</v>
      </c>
      <c r="AD28" s="164">
        <v>1</v>
      </c>
      <c r="AE28" s="164">
        <v>2</v>
      </c>
      <c r="AF28" s="163">
        <v>3</v>
      </c>
      <c r="AG28" s="164">
        <v>6</v>
      </c>
      <c r="AH28" s="164">
        <v>7</v>
      </c>
      <c r="AI28" s="165">
        <v>8</v>
      </c>
      <c r="AJ28" s="163">
        <v>1</v>
      </c>
      <c r="AK28" s="164">
        <v>6</v>
      </c>
      <c r="AL28" s="164">
        <v>2</v>
      </c>
      <c r="AM28" s="164">
        <v>3</v>
      </c>
      <c r="AN28" s="164">
        <v>5</v>
      </c>
      <c r="AO28" s="164">
        <v>6</v>
      </c>
      <c r="AP28" s="164">
        <v>7</v>
      </c>
      <c r="AQ28" s="165">
        <v>8</v>
      </c>
      <c r="AR28" s="88"/>
      <c r="AS28" s="7">
        <f t="shared" si="1"/>
        <v>0</v>
      </c>
      <c r="BA28" s="98"/>
      <c r="BB28" s="98"/>
      <c r="BD28" s="7"/>
      <c r="BE28" s="7"/>
      <c r="BF28" s="7"/>
      <c r="BI28" s="7"/>
    </row>
    <row r="29" spans="2:61" ht="35.25" customHeight="1" x14ac:dyDescent="0.35">
      <c r="B29" s="166">
        <v>1</v>
      </c>
      <c r="C29" s="125" t="s">
        <v>175</v>
      </c>
      <c r="D29" s="131" t="s">
        <v>17</v>
      </c>
      <c r="E29" s="131" t="s">
        <v>25</v>
      </c>
      <c r="F29" s="84" t="s">
        <v>16</v>
      </c>
      <c r="G29" s="84" t="s">
        <v>23</v>
      </c>
      <c r="H29" s="131"/>
      <c r="I29" s="131"/>
      <c r="J29" s="131"/>
      <c r="K29" s="82"/>
      <c r="L29" s="84"/>
      <c r="M29" s="131" t="s">
        <v>21</v>
      </c>
      <c r="N29" s="131" t="s">
        <v>25</v>
      </c>
      <c r="O29" s="84" t="s">
        <v>16</v>
      </c>
      <c r="P29" s="131"/>
      <c r="Q29" s="131" t="s">
        <v>30</v>
      </c>
      <c r="R29" s="131" t="s">
        <v>30</v>
      </c>
      <c r="S29" s="82"/>
      <c r="T29" s="84" t="s">
        <v>25</v>
      </c>
      <c r="U29" s="131" t="s">
        <v>28</v>
      </c>
      <c r="V29" s="131" t="s">
        <v>17</v>
      </c>
      <c r="W29" s="84" t="s">
        <v>17</v>
      </c>
      <c r="X29" s="131" t="s">
        <v>17</v>
      </c>
      <c r="Y29" s="84" t="s">
        <v>21</v>
      </c>
      <c r="Z29" s="131" t="s">
        <v>23</v>
      </c>
      <c r="AA29" s="82"/>
      <c r="AB29" s="131" t="s">
        <v>17</v>
      </c>
      <c r="AC29" s="84" t="s">
        <v>21</v>
      </c>
      <c r="AD29" s="131"/>
      <c r="AE29" s="131" t="s">
        <v>25</v>
      </c>
      <c r="AF29" s="84" t="s">
        <v>25</v>
      </c>
      <c r="AG29" s="131" t="s">
        <v>37</v>
      </c>
      <c r="AH29" s="131" t="s">
        <v>37</v>
      </c>
      <c r="AI29" s="82"/>
      <c r="AJ29" s="84"/>
      <c r="AK29" s="131" t="s">
        <v>23</v>
      </c>
      <c r="AL29" s="131" t="s">
        <v>16</v>
      </c>
      <c r="AM29" s="131" t="s">
        <v>16</v>
      </c>
      <c r="AN29" s="131" t="s">
        <v>17</v>
      </c>
      <c r="AO29" s="131" t="s">
        <v>26</v>
      </c>
      <c r="AP29" s="131" t="s">
        <v>26</v>
      </c>
      <c r="AQ29" s="82"/>
      <c r="AR29" s="88">
        <f t="shared" ref="AR29:AR60" si="2">COUNTA(D29:AQ29)</f>
        <v>28</v>
      </c>
      <c r="AS29" s="7">
        <f t="shared" si="1"/>
        <v>5</v>
      </c>
      <c r="BA29" s="98"/>
      <c r="BB29" s="98"/>
      <c r="BD29" s="7"/>
      <c r="BE29" s="7"/>
      <c r="BF29" s="7"/>
      <c r="BI29" s="7"/>
    </row>
    <row r="30" spans="2:61" ht="35.25" customHeight="1" x14ac:dyDescent="0.35">
      <c r="B30" s="166">
        <v>2</v>
      </c>
      <c r="C30" s="125" t="s">
        <v>176</v>
      </c>
      <c r="D30" s="131" t="s">
        <v>17</v>
      </c>
      <c r="E30" s="131" t="s">
        <v>16</v>
      </c>
      <c r="F30" s="130" t="s">
        <v>25</v>
      </c>
      <c r="G30" s="130" t="s">
        <v>23</v>
      </c>
      <c r="H30" s="131" t="s">
        <v>27</v>
      </c>
      <c r="I30" s="131" t="s">
        <v>27</v>
      </c>
      <c r="J30" s="131"/>
      <c r="K30" s="82"/>
      <c r="L30" s="130" t="s">
        <v>28</v>
      </c>
      <c r="M30" s="131" t="s">
        <v>21</v>
      </c>
      <c r="N30" s="131" t="s">
        <v>16</v>
      </c>
      <c r="O30" s="130" t="s">
        <v>25</v>
      </c>
      <c r="P30" s="131" t="s">
        <v>128</v>
      </c>
      <c r="Q30" s="131" t="s">
        <v>22</v>
      </c>
      <c r="R30" s="131" t="s">
        <v>22</v>
      </c>
      <c r="S30" s="82"/>
      <c r="T30" s="130"/>
      <c r="U30" s="131" t="s">
        <v>25</v>
      </c>
      <c r="V30" s="131" t="s">
        <v>17</v>
      </c>
      <c r="W30" s="130" t="s">
        <v>17</v>
      </c>
      <c r="X30" s="131" t="s">
        <v>17</v>
      </c>
      <c r="Y30" s="130" t="s">
        <v>21</v>
      </c>
      <c r="Z30" s="131" t="s">
        <v>23</v>
      </c>
      <c r="AA30" s="82"/>
      <c r="AB30" s="131" t="s">
        <v>17</v>
      </c>
      <c r="AC30" s="130" t="s">
        <v>21</v>
      </c>
      <c r="AD30" s="131" t="s">
        <v>27</v>
      </c>
      <c r="AE30" s="131" t="s">
        <v>16</v>
      </c>
      <c r="AF30" s="130" t="s">
        <v>16</v>
      </c>
      <c r="AG30" s="131" t="s">
        <v>35</v>
      </c>
      <c r="AH30" s="131" t="s">
        <v>35</v>
      </c>
      <c r="AI30" s="82"/>
      <c r="AJ30" s="130" t="s">
        <v>128</v>
      </c>
      <c r="AK30" s="131" t="s">
        <v>23</v>
      </c>
      <c r="AL30" s="131" t="s">
        <v>25</v>
      </c>
      <c r="AM30" s="131" t="s">
        <v>25</v>
      </c>
      <c r="AN30" s="131" t="s">
        <v>17</v>
      </c>
      <c r="AO30" s="131" t="s">
        <v>26</v>
      </c>
      <c r="AP30" s="131" t="s">
        <v>26</v>
      </c>
      <c r="AQ30" s="82"/>
      <c r="AR30" s="88">
        <f t="shared" si="2"/>
        <v>33</v>
      </c>
      <c r="AS30" s="7">
        <f t="shared" si="1"/>
        <v>5</v>
      </c>
      <c r="BD30" s="7"/>
      <c r="BE30" s="7"/>
      <c r="BF30" s="7"/>
      <c r="BI30" s="7"/>
    </row>
    <row r="31" spans="2:61" ht="35.25" customHeight="1" x14ac:dyDescent="0.35">
      <c r="B31" s="166">
        <v>3</v>
      </c>
      <c r="C31" s="125" t="s">
        <v>177</v>
      </c>
      <c r="D31" s="131" t="s">
        <v>17</v>
      </c>
      <c r="E31" s="131" t="s">
        <v>16</v>
      </c>
      <c r="F31" s="130" t="s">
        <v>25</v>
      </c>
      <c r="G31" s="130" t="s">
        <v>32</v>
      </c>
      <c r="H31" s="131"/>
      <c r="I31" s="131"/>
      <c r="J31" s="131"/>
      <c r="K31" s="82"/>
      <c r="L31" s="130" t="s">
        <v>28</v>
      </c>
      <c r="M31" s="131" t="s">
        <v>129</v>
      </c>
      <c r="N31" s="131" t="s">
        <v>16</v>
      </c>
      <c r="O31" s="130" t="s">
        <v>25</v>
      </c>
      <c r="P31" s="131" t="s">
        <v>36</v>
      </c>
      <c r="Q31" s="131" t="s">
        <v>30</v>
      </c>
      <c r="R31" s="131" t="s">
        <v>30</v>
      </c>
      <c r="S31" s="82"/>
      <c r="T31" s="130" t="s">
        <v>19</v>
      </c>
      <c r="U31" s="131" t="s">
        <v>25</v>
      </c>
      <c r="V31" s="131" t="s">
        <v>17</v>
      </c>
      <c r="W31" s="130" t="s">
        <v>17</v>
      </c>
      <c r="X31" s="131" t="s">
        <v>17</v>
      </c>
      <c r="Y31" s="130" t="s">
        <v>129</v>
      </c>
      <c r="Z31" s="131" t="s">
        <v>32</v>
      </c>
      <c r="AA31" s="82"/>
      <c r="AB31" s="131" t="s">
        <v>17</v>
      </c>
      <c r="AC31" s="130"/>
      <c r="AD31" s="131"/>
      <c r="AE31" s="131" t="s">
        <v>16</v>
      </c>
      <c r="AF31" s="130" t="s">
        <v>16</v>
      </c>
      <c r="AG31" s="131" t="s">
        <v>92</v>
      </c>
      <c r="AH31" s="131" t="s">
        <v>92</v>
      </c>
      <c r="AI31" s="82"/>
      <c r="AJ31" s="130" t="s">
        <v>36</v>
      </c>
      <c r="AK31" s="131" t="s">
        <v>32</v>
      </c>
      <c r="AL31" s="131" t="s">
        <v>25</v>
      </c>
      <c r="AM31" s="131" t="s">
        <v>25</v>
      </c>
      <c r="AN31" s="131" t="s">
        <v>17</v>
      </c>
      <c r="AO31" s="131" t="s">
        <v>24</v>
      </c>
      <c r="AP31" s="131" t="s">
        <v>24</v>
      </c>
      <c r="AQ31" s="82"/>
      <c r="AR31" s="88">
        <f t="shared" si="2"/>
        <v>30</v>
      </c>
      <c r="AS31" s="7">
        <f t="shared" si="1"/>
        <v>5</v>
      </c>
      <c r="BA31" s="98"/>
      <c r="BB31" s="98"/>
      <c r="BD31" s="7"/>
      <c r="BE31" s="7"/>
      <c r="BF31" s="7"/>
      <c r="BI31" s="7"/>
    </row>
    <row r="32" spans="2:61" ht="35.25" customHeight="1" x14ac:dyDescent="0.35">
      <c r="B32" s="166">
        <v>4</v>
      </c>
      <c r="C32" s="125" t="s">
        <v>178</v>
      </c>
      <c r="D32" s="131" t="s">
        <v>17</v>
      </c>
      <c r="E32" s="131" t="s">
        <v>25</v>
      </c>
      <c r="F32" s="130" t="s">
        <v>16</v>
      </c>
      <c r="G32" s="130" t="s">
        <v>23</v>
      </c>
      <c r="H32" s="131" t="s">
        <v>27</v>
      </c>
      <c r="I32" s="131" t="s">
        <v>27</v>
      </c>
      <c r="J32" s="131"/>
      <c r="K32" s="82"/>
      <c r="L32" s="130"/>
      <c r="M32" s="131" t="s">
        <v>15</v>
      </c>
      <c r="N32" s="131" t="s">
        <v>25</v>
      </c>
      <c r="O32" s="130" t="s">
        <v>16</v>
      </c>
      <c r="P32" s="131" t="s">
        <v>128</v>
      </c>
      <c r="Q32" s="131"/>
      <c r="R32" s="131"/>
      <c r="S32" s="82"/>
      <c r="T32" s="130" t="s">
        <v>25</v>
      </c>
      <c r="U32" s="131" t="s">
        <v>28</v>
      </c>
      <c r="V32" s="131" t="s">
        <v>17</v>
      </c>
      <c r="W32" s="130" t="s">
        <v>17</v>
      </c>
      <c r="X32" s="131" t="s">
        <v>17</v>
      </c>
      <c r="Y32" s="130" t="s">
        <v>15</v>
      </c>
      <c r="Z32" s="131" t="s">
        <v>23</v>
      </c>
      <c r="AA32" s="82"/>
      <c r="AB32" s="131" t="s">
        <v>17</v>
      </c>
      <c r="AC32" s="130" t="s">
        <v>15</v>
      </c>
      <c r="AD32" s="131" t="s">
        <v>27</v>
      </c>
      <c r="AE32" s="131" t="s">
        <v>25</v>
      </c>
      <c r="AF32" s="130" t="s">
        <v>25</v>
      </c>
      <c r="AG32" s="131" t="s">
        <v>37</v>
      </c>
      <c r="AH32" s="131" t="s">
        <v>37</v>
      </c>
      <c r="AI32" s="82"/>
      <c r="AJ32" s="130" t="s">
        <v>128</v>
      </c>
      <c r="AK32" s="131" t="s">
        <v>23</v>
      </c>
      <c r="AL32" s="131" t="s">
        <v>16</v>
      </c>
      <c r="AM32" s="131" t="s">
        <v>16</v>
      </c>
      <c r="AN32" s="131" t="s">
        <v>17</v>
      </c>
      <c r="AO32" s="131" t="s">
        <v>26</v>
      </c>
      <c r="AP32" s="131" t="s">
        <v>26</v>
      </c>
      <c r="AQ32" s="82"/>
      <c r="AR32" s="88">
        <f t="shared" si="2"/>
        <v>31</v>
      </c>
      <c r="AS32" s="7">
        <f t="shared" si="1"/>
        <v>5</v>
      </c>
      <c r="BA32" s="98"/>
      <c r="BB32" s="98"/>
      <c r="BD32" s="7"/>
      <c r="BE32" s="7"/>
      <c r="BF32" s="7"/>
      <c r="BI32" s="7"/>
    </row>
    <row r="33" spans="2:61" ht="35.25" customHeight="1" x14ac:dyDescent="0.35">
      <c r="B33" s="166">
        <v>5</v>
      </c>
      <c r="C33" s="125" t="s">
        <v>179</v>
      </c>
      <c r="D33" s="131" t="s">
        <v>17</v>
      </c>
      <c r="E33" s="131" t="s">
        <v>25</v>
      </c>
      <c r="F33" s="130" t="s">
        <v>16</v>
      </c>
      <c r="G33" s="131" t="s">
        <v>72</v>
      </c>
      <c r="H33" s="131" t="s">
        <v>27</v>
      </c>
      <c r="I33" s="131" t="s">
        <v>27</v>
      </c>
      <c r="J33" s="131"/>
      <c r="K33" s="82"/>
      <c r="L33" s="131" t="s">
        <v>34</v>
      </c>
      <c r="M33" s="131" t="s">
        <v>34</v>
      </c>
      <c r="N33" s="131" t="s">
        <v>25</v>
      </c>
      <c r="O33" s="130" t="s">
        <v>16</v>
      </c>
      <c r="P33" s="131" t="s">
        <v>35</v>
      </c>
      <c r="Q33" s="131" t="s">
        <v>22</v>
      </c>
      <c r="R33" s="131" t="s">
        <v>22</v>
      </c>
      <c r="S33" s="82"/>
      <c r="T33" s="131" t="s">
        <v>25</v>
      </c>
      <c r="U33" s="131" t="s">
        <v>18</v>
      </c>
      <c r="V33" s="131" t="s">
        <v>17</v>
      </c>
      <c r="W33" s="130" t="s">
        <v>17</v>
      </c>
      <c r="X33" s="131" t="s">
        <v>17</v>
      </c>
      <c r="Y33" s="130" t="s">
        <v>34</v>
      </c>
      <c r="Z33" s="131"/>
      <c r="AA33" s="82"/>
      <c r="AB33" s="131" t="s">
        <v>17</v>
      </c>
      <c r="AC33" s="130" t="s">
        <v>34</v>
      </c>
      <c r="AD33" s="131" t="s">
        <v>27</v>
      </c>
      <c r="AE33" s="131" t="s">
        <v>25</v>
      </c>
      <c r="AF33" s="131" t="s">
        <v>25</v>
      </c>
      <c r="AG33" s="131"/>
      <c r="AH33" s="131"/>
      <c r="AI33" s="82"/>
      <c r="AJ33" s="131" t="s">
        <v>35</v>
      </c>
      <c r="AK33" s="131" t="s">
        <v>72</v>
      </c>
      <c r="AL33" s="131" t="s">
        <v>16</v>
      </c>
      <c r="AM33" s="131" t="s">
        <v>16</v>
      </c>
      <c r="AN33" s="131" t="s">
        <v>17</v>
      </c>
      <c r="AO33" s="131" t="s">
        <v>26</v>
      </c>
      <c r="AP33" s="131" t="s">
        <v>26</v>
      </c>
      <c r="AQ33" s="82"/>
      <c r="AR33" s="88">
        <f t="shared" si="2"/>
        <v>31</v>
      </c>
      <c r="AS33" s="7">
        <f t="shared" si="1"/>
        <v>5</v>
      </c>
      <c r="BA33" s="98"/>
      <c r="BB33" s="98"/>
      <c r="BD33" s="7"/>
      <c r="BE33" s="7"/>
      <c r="BF33" s="7"/>
      <c r="BI33" s="7"/>
    </row>
    <row r="34" spans="2:61" ht="35.25" customHeight="1" x14ac:dyDescent="0.35">
      <c r="B34" s="166">
        <v>6</v>
      </c>
      <c r="C34" s="125" t="s">
        <v>180</v>
      </c>
      <c r="D34" s="131" t="s">
        <v>17</v>
      </c>
      <c r="E34" s="131" t="s">
        <v>25</v>
      </c>
      <c r="F34" s="130" t="s">
        <v>16</v>
      </c>
      <c r="G34" s="130" t="s">
        <v>21</v>
      </c>
      <c r="H34" s="131" t="s">
        <v>23</v>
      </c>
      <c r="I34" s="131" t="s">
        <v>23</v>
      </c>
      <c r="J34" s="131"/>
      <c r="K34" s="82"/>
      <c r="L34" s="130" t="s">
        <v>34</v>
      </c>
      <c r="M34" s="131" t="s">
        <v>34</v>
      </c>
      <c r="N34" s="131" t="s">
        <v>25</v>
      </c>
      <c r="O34" s="130" t="s">
        <v>16</v>
      </c>
      <c r="P34" s="131" t="s">
        <v>92</v>
      </c>
      <c r="Q34" s="131" t="s">
        <v>31</v>
      </c>
      <c r="R34" s="131" t="s">
        <v>31</v>
      </c>
      <c r="S34" s="82"/>
      <c r="T34" s="130" t="s">
        <v>25</v>
      </c>
      <c r="U34" s="131" t="s">
        <v>28</v>
      </c>
      <c r="V34" s="131" t="s">
        <v>17</v>
      </c>
      <c r="W34" s="130" t="s">
        <v>17</v>
      </c>
      <c r="X34" s="131" t="s">
        <v>17</v>
      </c>
      <c r="Y34" s="130" t="s">
        <v>34</v>
      </c>
      <c r="Z34" s="131" t="s">
        <v>21</v>
      </c>
      <c r="AA34" s="82"/>
      <c r="AB34" s="131" t="s">
        <v>17</v>
      </c>
      <c r="AC34" s="130" t="s">
        <v>34</v>
      </c>
      <c r="AD34" s="131" t="s">
        <v>23</v>
      </c>
      <c r="AE34" s="131" t="s">
        <v>25</v>
      </c>
      <c r="AF34" s="130" t="s">
        <v>25</v>
      </c>
      <c r="AG34" s="131" t="s">
        <v>35</v>
      </c>
      <c r="AH34" s="131" t="s">
        <v>35</v>
      </c>
      <c r="AI34" s="82"/>
      <c r="AJ34" s="130" t="s">
        <v>92</v>
      </c>
      <c r="AK34" s="131" t="s">
        <v>21</v>
      </c>
      <c r="AL34" s="131" t="s">
        <v>16</v>
      </c>
      <c r="AM34" s="131" t="s">
        <v>16</v>
      </c>
      <c r="AN34" s="131" t="s">
        <v>17</v>
      </c>
      <c r="AO34" s="131"/>
      <c r="AP34" s="131"/>
      <c r="AQ34" s="82"/>
      <c r="AR34" s="88">
        <f t="shared" si="2"/>
        <v>32</v>
      </c>
      <c r="AS34" s="7">
        <f t="shared" si="1"/>
        <v>5</v>
      </c>
      <c r="BA34" s="98"/>
      <c r="BB34" s="98"/>
      <c r="BD34" s="7"/>
      <c r="BE34" s="7"/>
      <c r="BF34" s="7"/>
      <c r="BI34" s="7"/>
    </row>
    <row r="35" spans="2:61" ht="35.25" customHeight="1" x14ac:dyDescent="0.35">
      <c r="B35" s="166">
        <v>7</v>
      </c>
      <c r="C35" s="125" t="s">
        <v>181</v>
      </c>
      <c r="D35" s="131" t="s">
        <v>17</v>
      </c>
      <c r="E35" s="131" t="s">
        <v>16</v>
      </c>
      <c r="F35" s="130" t="s">
        <v>25</v>
      </c>
      <c r="G35" s="130" t="s">
        <v>32</v>
      </c>
      <c r="H35" s="131"/>
      <c r="I35" s="131"/>
      <c r="J35" s="131"/>
      <c r="K35" s="82"/>
      <c r="L35" s="130" t="s">
        <v>28</v>
      </c>
      <c r="M35" s="131" t="s">
        <v>129</v>
      </c>
      <c r="N35" s="131" t="s">
        <v>16</v>
      </c>
      <c r="O35" s="130" t="s">
        <v>25</v>
      </c>
      <c r="P35" s="131" t="s">
        <v>36</v>
      </c>
      <c r="Q35" s="131" t="s">
        <v>30</v>
      </c>
      <c r="R35" s="131" t="s">
        <v>30</v>
      </c>
      <c r="S35" s="82"/>
      <c r="T35" s="130" t="s">
        <v>19</v>
      </c>
      <c r="U35" s="131" t="s">
        <v>25</v>
      </c>
      <c r="V35" s="131" t="s">
        <v>17</v>
      </c>
      <c r="W35" s="130" t="s">
        <v>17</v>
      </c>
      <c r="X35" s="131" t="s">
        <v>17</v>
      </c>
      <c r="Y35" s="130" t="s">
        <v>129</v>
      </c>
      <c r="Z35" s="131" t="s">
        <v>32</v>
      </c>
      <c r="AA35" s="82"/>
      <c r="AB35" s="131" t="s">
        <v>17</v>
      </c>
      <c r="AC35" s="130"/>
      <c r="AD35" s="131"/>
      <c r="AE35" s="131" t="s">
        <v>16</v>
      </c>
      <c r="AF35" s="130" t="s">
        <v>16</v>
      </c>
      <c r="AG35" s="131" t="s">
        <v>92</v>
      </c>
      <c r="AH35" s="131" t="s">
        <v>92</v>
      </c>
      <c r="AI35" s="82"/>
      <c r="AJ35" s="130" t="s">
        <v>36</v>
      </c>
      <c r="AK35" s="131" t="s">
        <v>32</v>
      </c>
      <c r="AL35" s="131" t="s">
        <v>25</v>
      </c>
      <c r="AM35" s="131" t="s">
        <v>25</v>
      </c>
      <c r="AN35" s="131" t="s">
        <v>17</v>
      </c>
      <c r="AO35" s="131" t="s">
        <v>24</v>
      </c>
      <c r="AP35" s="131" t="s">
        <v>24</v>
      </c>
      <c r="AQ35" s="82"/>
      <c r="AR35" s="88">
        <f t="shared" si="2"/>
        <v>30</v>
      </c>
      <c r="AS35" s="7">
        <f t="shared" si="1"/>
        <v>5</v>
      </c>
      <c r="BD35" s="7"/>
      <c r="BE35" s="7"/>
      <c r="BF35" s="7"/>
      <c r="BI35" s="7"/>
    </row>
    <row r="36" spans="2:61" ht="35.25" customHeight="1" x14ac:dyDescent="0.35">
      <c r="B36" s="166">
        <v>8</v>
      </c>
      <c r="C36" s="125" t="s">
        <v>182</v>
      </c>
      <c r="D36" s="131" t="s">
        <v>17</v>
      </c>
      <c r="E36" s="131" t="s">
        <v>25</v>
      </c>
      <c r="F36" s="130" t="s">
        <v>16</v>
      </c>
      <c r="G36" s="130" t="s">
        <v>72</v>
      </c>
      <c r="H36" s="131"/>
      <c r="I36" s="131"/>
      <c r="J36" s="131"/>
      <c r="K36" s="82"/>
      <c r="L36" s="130" t="s">
        <v>262</v>
      </c>
      <c r="M36" s="131" t="s">
        <v>21</v>
      </c>
      <c r="N36" s="131" t="s">
        <v>25</v>
      </c>
      <c r="O36" s="130" t="s">
        <v>16</v>
      </c>
      <c r="P36" s="131" t="s">
        <v>92</v>
      </c>
      <c r="Q36" s="131" t="s">
        <v>22</v>
      </c>
      <c r="R36" s="131" t="s">
        <v>22</v>
      </c>
      <c r="S36" s="82"/>
      <c r="T36" s="130" t="s">
        <v>25</v>
      </c>
      <c r="U36" s="131" t="s">
        <v>28</v>
      </c>
      <c r="V36" s="131" t="s">
        <v>17</v>
      </c>
      <c r="W36" s="130" t="s">
        <v>17</v>
      </c>
      <c r="X36" s="131" t="s">
        <v>17</v>
      </c>
      <c r="Y36" s="130" t="s">
        <v>21</v>
      </c>
      <c r="Z36" s="131"/>
      <c r="AA36" s="82"/>
      <c r="AB36" s="131" t="s">
        <v>17</v>
      </c>
      <c r="AC36" s="130" t="s">
        <v>21</v>
      </c>
      <c r="AD36" s="131"/>
      <c r="AE36" s="131" t="s">
        <v>25</v>
      </c>
      <c r="AF36" s="130" t="s">
        <v>25</v>
      </c>
      <c r="AG36" s="131" t="s">
        <v>35</v>
      </c>
      <c r="AH36" s="131" t="s">
        <v>35</v>
      </c>
      <c r="AI36" s="82"/>
      <c r="AJ36" s="130" t="s">
        <v>92</v>
      </c>
      <c r="AK36" s="131" t="s">
        <v>72</v>
      </c>
      <c r="AL36" s="131" t="s">
        <v>16</v>
      </c>
      <c r="AM36" s="131" t="s">
        <v>16</v>
      </c>
      <c r="AN36" s="131" t="s">
        <v>17</v>
      </c>
      <c r="AO36" s="131" t="s">
        <v>29</v>
      </c>
      <c r="AP36" s="131" t="s">
        <v>29</v>
      </c>
      <c r="AQ36" s="82"/>
      <c r="AR36" s="88">
        <f t="shared" si="2"/>
        <v>30</v>
      </c>
      <c r="AS36" s="7">
        <f t="shared" si="1"/>
        <v>5</v>
      </c>
      <c r="BD36" s="7"/>
      <c r="BE36" s="7"/>
      <c r="BF36" s="7"/>
      <c r="BI36" s="7"/>
    </row>
    <row r="37" spans="2:61" ht="35.25" customHeight="1" x14ac:dyDescent="0.35">
      <c r="B37" s="166">
        <v>9</v>
      </c>
      <c r="C37" s="125" t="s">
        <v>183</v>
      </c>
      <c r="D37" s="131" t="s">
        <v>17</v>
      </c>
      <c r="E37" s="131" t="s">
        <v>25</v>
      </c>
      <c r="F37" s="130" t="s">
        <v>16</v>
      </c>
      <c r="G37" s="130" t="s">
        <v>21</v>
      </c>
      <c r="H37" s="131" t="s">
        <v>23</v>
      </c>
      <c r="I37" s="131" t="s">
        <v>23</v>
      </c>
      <c r="J37" s="131"/>
      <c r="K37" s="82"/>
      <c r="L37" s="130"/>
      <c r="M37" s="131" t="s">
        <v>33</v>
      </c>
      <c r="N37" s="131" t="s">
        <v>25</v>
      </c>
      <c r="O37" s="130" t="s">
        <v>16</v>
      </c>
      <c r="P37" s="131"/>
      <c r="Q37" s="131" t="s">
        <v>30</v>
      </c>
      <c r="R37" s="131" t="s">
        <v>30</v>
      </c>
      <c r="S37" s="82"/>
      <c r="T37" s="130" t="s">
        <v>25</v>
      </c>
      <c r="U37" s="131" t="s">
        <v>28</v>
      </c>
      <c r="V37" s="131" t="s">
        <v>17</v>
      </c>
      <c r="W37" s="130" t="s">
        <v>17</v>
      </c>
      <c r="X37" s="131" t="s">
        <v>17</v>
      </c>
      <c r="Y37" s="130" t="s">
        <v>33</v>
      </c>
      <c r="Z37" s="131" t="s">
        <v>21</v>
      </c>
      <c r="AA37" s="82"/>
      <c r="AB37" s="131" t="s">
        <v>17</v>
      </c>
      <c r="AC37" s="130" t="s">
        <v>33</v>
      </c>
      <c r="AD37" s="131" t="s">
        <v>23</v>
      </c>
      <c r="AE37" s="131" t="s">
        <v>25</v>
      </c>
      <c r="AF37" s="130" t="s">
        <v>25</v>
      </c>
      <c r="AG37" s="131"/>
      <c r="AH37" s="131"/>
      <c r="AI37" s="82"/>
      <c r="AJ37" s="130"/>
      <c r="AK37" s="131" t="s">
        <v>21</v>
      </c>
      <c r="AL37" s="131" t="s">
        <v>16</v>
      </c>
      <c r="AM37" s="131" t="s">
        <v>16</v>
      </c>
      <c r="AN37" s="131" t="s">
        <v>17</v>
      </c>
      <c r="AO37" s="131" t="s">
        <v>26</v>
      </c>
      <c r="AP37" s="131" t="s">
        <v>26</v>
      </c>
      <c r="AQ37" s="82"/>
      <c r="AR37" s="88">
        <f t="shared" si="2"/>
        <v>29</v>
      </c>
      <c r="AS37" s="7">
        <f t="shared" si="1"/>
        <v>5</v>
      </c>
      <c r="BA37" s="98"/>
      <c r="BB37" s="98"/>
      <c r="BD37" s="7"/>
      <c r="BE37" s="7"/>
      <c r="BF37" s="7"/>
      <c r="BI37" s="7"/>
    </row>
    <row r="38" spans="2:61" ht="35.25" customHeight="1" x14ac:dyDescent="0.35">
      <c r="B38" s="166">
        <v>10</v>
      </c>
      <c r="C38" s="125" t="s">
        <v>184</v>
      </c>
      <c r="D38" s="131" t="s">
        <v>17</v>
      </c>
      <c r="E38" s="131" t="s">
        <v>25</v>
      </c>
      <c r="F38" s="130" t="s">
        <v>16</v>
      </c>
      <c r="G38" s="130" t="s">
        <v>23</v>
      </c>
      <c r="H38" s="131" t="s">
        <v>27</v>
      </c>
      <c r="I38" s="131" t="s">
        <v>27</v>
      </c>
      <c r="J38" s="131"/>
      <c r="K38" s="82"/>
      <c r="L38" s="130" t="s">
        <v>262</v>
      </c>
      <c r="M38" s="131"/>
      <c r="N38" s="131" t="s">
        <v>25</v>
      </c>
      <c r="O38" s="130" t="s">
        <v>16</v>
      </c>
      <c r="P38" s="131" t="s">
        <v>128</v>
      </c>
      <c r="Q38" s="131" t="s">
        <v>22</v>
      </c>
      <c r="R38" s="131" t="s">
        <v>22</v>
      </c>
      <c r="S38" s="82"/>
      <c r="T38" s="130" t="s">
        <v>25</v>
      </c>
      <c r="U38" s="131" t="s">
        <v>28</v>
      </c>
      <c r="V38" s="131" t="s">
        <v>17</v>
      </c>
      <c r="W38" s="130" t="s">
        <v>17</v>
      </c>
      <c r="X38" s="131" t="s">
        <v>17</v>
      </c>
      <c r="Y38" s="130"/>
      <c r="Z38" s="131" t="s">
        <v>23</v>
      </c>
      <c r="AA38" s="82"/>
      <c r="AB38" s="131" t="s">
        <v>17</v>
      </c>
      <c r="AC38" s="130"/>
      <c r="AD38" s="131" t="s">
        <v>27</v>
      </c>
      <c r="AE38" s="131" t="s">
        <v>25</v>
      </c>
      <c r="AF38" s="130" t="s">
        <v>25</v>
      </c>
      <c r="AG38" s="131" t="s">
        <v>37</v>
      </c>
      <c r="AH38" s="131" t="s">
        <v>37</v>
      </c>
      <c r="AI38" s="82"/>
      <c r="AJ38" s="130" t="s">
        <v>128</v>
      </c>
      <c r="AK38" s="131" t="s">
        <v>23</v>
      </c>
      <c r="AL38" s="131" t="s">
        <v>16</v>
      </c>
      <c r="AM38" s="131" t="s">
        <v>16</v>
      </c>
      <c r="AN38" s="131" t="s">
        <v>17</v>
      </c>
      <c r="AO38" s="131" t="s">
        <v>26</v>
      </c>
      <c r="AP38" s="131" t="s">
        <v>26</v>
      </c>
      <c r="AQ38" s="82"/>
      <c r="AR38" s="88">
        <f t="shared" si="2"/>
        <v>31</v>
      </c>
      <c r="AS38" s="7">
        <f t="shared" si="1"/>
        <v>5</v>
      </c>
      <c r="BA38" s="98"/>
      <c r="BB38" s="98"/>
      <c r="BD38" s="7"/>
      <c r="BE38" s="7"/>
      <c r="BF38" s="7"/>
      <c r="BI38" s="7"/>
    </row>
    <row r="39" spans="2:61" ht="35.25" customHeight="1" x14ac:dyDescent="0.35">
      <c r="B39" s="166">
        <v>11</v>
      </c>
      <c r="C39" s="125" t="s">
        <v>185</v>
      </c>
      <c r="D39" s="131" t="s">
        <v>17</v>
      </c>
      <c r="E39" s="131" t="s">
        <v>25</v>
      </c>
      <c r="F39" s="130" t="s">
        <v>16</v>
      </c>
      <c r="G39" s="130" t="s">
        <v>72</v>
      </c>
      <c r="H39" s="131" t="s">
        <v>27</v>
      </c>
      <c r="I39" s="131" t="s">
        <v>27</v>
      </c>
      <c r="J39" s="131"/>
      <c r="K39" s="82"/>
      <c r="L39" s="130" t="s">
        <v>34</v>
      </c>
      <c r="M39" s="131" t="s">
        <v>34</v>
      </c>
      <c r="N39" s="131" t="s">
        <v>25</v>
      </c>
      <c r="O39" s="130" t="s">
        <v>16</v>
      </c>
      <c r="P39" s="131" t="s">
        <v>141</v>
      </c>
      <c r="Q39" s="131"/>
      <c r="R39" s="131"/>
      <c r="S39" s="82"/>
      <c r="T39" s="130" t="s">
        <v>25</v>
      </c>
      <c r="U39" s="131" t="s">
        <v>28</v>
      </c>
      <c r="V39" s="131" t="s">
        <v>17</v>
      </c>
      <c r="W39" s="130" t="s">
        <v>17</v>
      </c>
      <c r="X39" s="131" t="s">
        <v>17</v>
      </c>
      <c r="Y39" s="130" t="s">
        <v>34</v>
      </c>
      <c r="Z39" s="131"/>
      <c r="AA39" s="82"/>
      <c r="AB39" s="131" t="s">
        <v>17</v>
      </c>
      <c r="AC39" s="130" t="s">
        <v>34</v>
      </c>
      <c r="AD39" s="131" t="s">
        <v>27</v>
      </c>
      <c r="AE39" s="131" t="s">
        <v>25</v>
      </c>
      <c r="AF39" s="130" t="s">
        <v>25</v>
      </c>
      <c r="AG39" s="131" t="s">
        <v>35</v>
      </c>
      <c r="AH39" s="131" t="s">
        <v>35</v>
      </c>
      <c r="AI39" s="82"/>
      <c r="AJ39" s="130" t="s">
        <v>141</v>
      </c>
      <c r="AK39" s="131" t="s">
        <v>72</v>
      </c>
      <c r="AL39" s="131" t="s">
        <v>16</v>
      </c>
      <c r="AM39" s="131" t="s">
        <v>16</v>
      </c>
      <c r="AN39" s="131" t="s">
        <v>17</v>
      </c>
      <c r="AO39" s="131" t="s">
        <v>26</v>
      </c>
      <c r="AP39" s="131" t="s">
        <v>26</v>
      </c>
      <c r="AQ39" s="82"/>
      <c r="AR39" s="88">
        <f t="shared" si="2"/>
        <v>31</v>
      </c>
      <c r="AS39" s="7">
        <f t="shared" si="1"/>
        <v>5</v>
      </c>
      <c r="BA39" s="98"/>
      <c r="BB39" s="98"/>
      <c r="BD39" s="7"/>
      <c r="BE39" s="7"/>
      <c r="BF39" s="7"/>
      <c r="BI39" s="7"/>
    </row>
    <row r="40" spans="2:61" ht="35.25" customHeight="1" x14ac:dyDescent="0.35">
      <c r="B40" s="166">
        <v>12</v>
      </c>
      <c r="C40" s="125" t="s">
        <v>186</v>
      </c>
      <c r="D40" s="131" t="s">
        <v>20</v>
      </c>
      <c r="E40" s="131" t="s">
        <v>80</v>
      </c>
      <c r="F40" s="130" t="s">
        <v>14</v>
      </c>
      <c r="G40" s="130" t="s">
        <v>32</v>
      </c>
      <c r="H40" s="131" t="s">
        <v>23</v>
      </c>
      <c r="I40" s="131" t="s">
        <v>23</v>
      </c>
      <c r="J40" s="131"/>
      <c r="K40" s="82"/>
      <c r="L40" s="130" t="s">
        <v>262</v>
      </c>
      <c r="M40" s="131" t="s">
        <v>129</v>
      </c>
      <c r="N40" s="131" t="s">
        <v>80</v>
      </c>
      <c r="O40" s="130" t="s">
        <v>14</v>
      </c>
      <c r="P40" s="131" t="s">
        <v>128</v>
      </c>
      <c r="Q40" s="131" t="s">
        <v>31</v>
      </c>
      <c r="R40" s="131" t="s">
        <v>31</v>
      </c>
      <c r="S40" s="82"/>
      <c r="T40" s="130"/>
      <c r="U40" s="131" t="s">
        <v>28</v>
      </c>
      <c r="V40" s="131" t="s">
        <v>20</v>
      </c>
      <c r="W40" s="130" t="s">
        <v>20</v>
      </c>
      <c r="X40" s="131" t="s">
        <v>20</v>
      </c>
      <c r="Y40" s="130" t="s">
        <v>129</v>
      </c>
      <c r="Z40" s="131" t="s">
        <v>32</v>
      </c>
      <c r="AA40" s="82"/>
      <c r="AB40" s="131" t="s">
        <v>20</v>
      </c>
      <c r="AC40" s="130"/>
      <c r="AD40" s="131" t="s">
        <v>253</v>
      </c>
      <c r="AE40" s="131" t="s">
        <v>80</v>
      </c>
      <c r="AF40" s="130"/>
      <c r="AG40" s="131" t="s">
        <v>92</v>
      </c>
      <c r="AH40" s="131" t="s">
        <v>92</v>
      </c>
      <c r="AI40" s="82"/>
      <c r="AJ40" s="130" t="s">
        <v>128</v>
      </c>
      <c r="AK40" s="131" t="s">
        <v>32</v>
      </c>
      <c r="AL40" s="131" t="s">
        <v>14</v>
      </c>
      <c r="AM40" s="131" t="s">
        <v>14</v>
      </c>
      <c r="AN40" s="131" t="s">
        <v>20</v>
      </c>
      <c r="AO40" s="131" t="s">
        <v>26</v>
      </c>
      <c r="AP40" s="131" t="s">
        <v>26</v>
      </c>
      <c r="AQ40" s="82"/>
      <c r="AR40" s="88">
        <f t="shared" si="2"/>
        <v>31</v>
      </c>
      <c r="AS40" s="7">
        <f>COUNTIF(D40:AQ40,"MB")</f>
        <v>4</v>
      </c>
      <c r="BA40" s="98"/>
      <c r="BB40" s="98"/>
      <c r="BD40" s="7"/>
      <c r="BE40" s="7"/>
      <c r="BF40" s="7"/>
      <c r="BI40" s="7"/>
    </row>
    <row r="41" spans="2:61" ht="35.25" customHeight="1" x14ac:dyDescent="0.35">
      <c r="B41" s="166">
        <v>13</v>
      </c>
      <c r="C41" s="125" t="s">
        <v>187</v>
      </c>
      <c r="D41" s="131" t="s">
        <v>17</v>
      </c>
      <c r="E41" s="131" t="s">
        <v>25</v>
      </c>
      <c r="F41" s="130" t="s">
        <v>16</v>
      </c>
      <c r="G41" s="131" t="s">
        <v>21</v>
      </c>
      <c r="H41" s="131" t="s">
        <v>23</v>
      </c>
      <c r="I41" s="131" t="s">
        <v>23</v>
      </c>
      <c r="J41" s="131"/>
      <c r="K41" s="82"/>
      <c r="L41" s="131"/>
      <c r="M41" s="131" t="s">
        <v>33</v>
      </c>
      <c r="N41" s="131" t="s">
        <v>25</v>
      </c>
      <c r="O41" s="130" t="s">
        <v>16</v>
      </c>
      <c r="P41" s="131" t="s">
        <v>35</v>
      </c>
      <c r="Q41" s="131" t="s">
        <v>22</v>
      </c>
      <c r="R41" s="131" t="s">
        <v>22</v>
      </c>
      <c r="S41" s="82"/>
      <c r="T41" s="131" t="s">
        <v>25</v>
      </c>
      <c r="U41" s="131" t="s">
        <v>28</v>
      </c>
      <c r="V41" s="131" t="s">
        <v>17</v>
      </c>
      <c r="W41" s="130" t="s">
        <v>17</v>
      </c>
      <c r="X41" s="131" t="s">
        <v>17</v>
      </c>
      <c r="Y41" s="130" t="s">
        <v>33</v>
      </c>
      <c r="Z41" s="131" t="s">
        <v>21</v>
      </c>
      <c r="AA41" s="82"/>
      <c r="AB41" s="131" t="s">
        <v>17</v>
      </c>
      <c r="AC41" s="130" t="s">
        <v>33</v>
      </c>
      <c r="AD41" s="131" t="s">
        <v>23</v>
      </c>
      <c r="AE41" s="131" t="s">
        <v>25</v>
      </c>
      <c r="AF41" s="131" t="s">
        <v>25</v>
      </c>
      <c r="AG41" s="131" t="s">
        <v>92</v>
      </c>
      <c r="AH41" s="131" t="s">
        <v>92</v>
      </c>
      <c r="AI41" s="82"/>
      <c r="AJ41" s="131" t="s">
        <v>35</v>
      </c>
      <c r="AK41" s="131" t="s">
        <v>21</v>
      </c>
      <c r="AL41" s="131" t="s">
        <v>16</v>
      </c>
      <c r="AM41" s="131" t="s">
        <v>16</v>
      </c>
      <c r="AN41" s="131" t="s">
        <v>17</v>
      </c>
      <c r="AO41" s="131"/>
      <c r="AP41" s="131"/>
      <c r="AQ41" s="82"/>
      <c r="AR41" s="88">
        <f t="shared" si="2"/>
        <v>31</v>
      </c>
      <c r="AS41" s="7">
        <f t="shared" ref="AS41:AS78" si="3">COUNTIF(D41:AQ41,"MA")</f>
        <v>5</v>
      </c>
      <c r="BA41" s="98"/>
      <c r="BB41" s="98"/>
      <c r="BD41" s="7"/>
      <c r="BE41" s="7"/>
      <c r="BF41" s="7"/>
      <c r="BI41" s="7"/>
    </row>
    <row r="42" spans="2:61" ht="35.25" customHeight="1" x14ac:dyDescent="0.35">
      <c r="B42" s="166">
        <v>14</v>
      </c>
      <c r="C42" s="125" t="s">
        <v>188</v>
      </c>
      <c r="D42" s="131" t="s">
        <v>17</v>
      </c>
      <c r="E42" s="131" t="s">
        <v>25</v>
      </c>
      <c r="F42" s="130" t="s">
        <v>16</v>
      </c>
      <c r="G42" s="131" t="s">
        <v>72</v>
      </c>
      <c r="H42" s="131" t="s">
        <v>27</v>
      </c>
      <c r="I42" s="131" t="s">
        <v>27</v>
      </c>
      <c r="J42" s="131"/>
      <c r="K42" s="82"/>
      <c r="L42" s="131" t="s">
        <v>34</v>
      </c>
      <c r="M42" s="131" t="s">
        <v>34</v>
      </c>
      <c r="N42" s="131" t="s">
        <v>25</v>
      </c>
      <c r="O42" s="130" t="s">
        <v>16</v>
      </c>
      <c r="P42" s="131" t="s">
        <v>35</v>
      </c>
      <c r="Q42" s="131"/>
      <c r="R42" s="131"/>
      <c r="S42" s="82"/>
      <c r="T42" s="131" t="s">
        <v>25</v>
      </c>
      <c r="U42" s="131" t="s">
        <v>18</v>
      </c>
      <c r="V42" s="131" t="s">
        <v>17</v>
      </c>
      <c r="W42" s="130" t="s">
        <v>17</v>
      </c>
      <c r="X42" s="131" t="s">
        <v>17</v>
      </c>
      <c r="Y42" s="130" t="s">
        <v>34</v>
      </c>
      <c r="Z42" s="131"/>
      <c r="AA42" s="82"/>
      <c r="AB42" s="131" t="s">
        <v>17</v>
      </c>
      <c r="AC42" s="130" t="s">
        <v>34</v>
      </c>
      <c r="AD42" s="131" t="s">
        <v>27</v>
      </c>
      <c r="AE42" s="131" t="s">
        <v>25</v>
      </c>
      <c r="AF42" s="131" t="s">
        <v>25</v>
      </c>
      <c r="AG42" s="131"/>
      <c r="AH42" s="131"/>
      <c r="AI42" s="82"/>
      <c r="AJ42" s="131" t="s">
        <v>35</v>
      </c>
      <c r="AK42" s="131" t="s">
        <v>72</v>
      </c>
      <c r="AL42" s="131" t="s">
        <v>16</v>
      </c>
      <c r="AM42" s="131" t="s">
        <v>16</v>
      </c>
      <c r="AN42" s="131" t="s">
        <v>17</v>
      </c>
      <c r="AO42" s="131" t="s">
        <v>26</v>
      </c>
      <c r="AP42" s="131" t="s">
        <v>26</v>
      </c>
      <c r="AQ42" s="82"/>
      <c r="AR42" s="88">
        <f t="shared" si="2"/>
        <v>29</v>
      </c>
      <c r="AS42" s="7">
        <f t="shared" si="3"/>
        <v>5</v>
      </c>
      <c r="BA42" s="98"/>
      <c r="BB42" s="98"/>
      <c r="BD42" s="7"/>
      <c r="BE42" s="7"/>
      <c r="BF42" s="7"/>
      <c r="BI42" s="7"/>
    </row>
    <row r="43" spans="2:61" ht="35.25" customHeight="1" x14ac:dyDescent="0.35">
      <c r="B43" s="166">
        <v>15</v>
      </c>
      <c r="C43" s="125" t="s">
        <v>189</v>
      </c>
      <c r="D43" s="131" t="s">
        <v>20</v>
      </c>
      <c r="E43" s="131" t="s">
        <v>16</v>
      </c>
      <c r="F43" s="130" t="s">
        <v>25</v>
      </c>
      <c r="G43" s="130"/>
      <c r="H43" s="131" t="s">
        <v>130</v>
      </c>
      <c r="I43" s="131" t="s">
        <v>130</v>
      </c>
      <c r="J43" s="131"/>
      <c r="K43" s="82"/>
      <c r="L43" s="130" t="s">
        <v>28</v>
      </c>
      <c r="M43" s="131" t="s">
        <v>21</v>
      </c>
      <c r="N43" s="131" t="s">
        <v>16</v>
      </c>
      <c r="O43" s="130" t="s">
        <v>25</v>
      </c>
      <c r="P43" s="131" t="s">
        <v>92</v>
      </c>
      <c r="Q43" s="131" t="s">
        <v>30</v>
      </c>
      <c r="R43" s="131" t="s">
        <v>30</v>
      </c>
      <c r="S43" s="82"/>
      <c r="T43" s="130" t="s">
        <v>19</v>
      </c>
      <c r="U43" s="131" t="s">
        <v>25</v>
      </c>
      <c r="V43" s="131" t="s">
        <v>20</v>
      </c>
      <c r="W43" s="130" t="s">
        <v>20</v>
      </c>
      <c r="X43" s="131" t="s">
        <v>20</v>
      </c>
      <c r="Y43" s="130" t="s">
        <v>21</v>
      </c>
      <c r="Z43" s="131"/>
      <c r="AA43" s="82"/>
      <c r="AB43" s="131" t="s">
        <v>20</v>
      </c>
      <c r="AC43" s="130" t="s">
        <v>21</v>
      </c>
      <c r="AD43" s="131" t="s">
        <v>130</v>
      </c>
      <c r="AE43" s="131" t="s">
        <v>16</v>
      </c>
      <c r="AF43" s="130" t="s">
        <v>16</v>
      </c>
      <c r="AG43" s="131"/>
      <c r="AH43" s="131"/>
      <c r="AI43" s="82"/>
      <c r="AJ43" s="130" t="s">
        <v>92</v>
      </c>
      <c r="AK43" s="131"/>
      <c r="AL43" s="131" t="s">
        <v>25</v>
      </c>
      <c r="AM43" s="131" t="s">
        <v>25</v>
      </c>
      <c r="AN43" s="131" t="s">
        <v>20</v>
      </c>
      <c r="AO43" s="131" t="s">
        <v>24</v>
      </c>
      <c r="AP43" s="131" t="s">
        <v>24</v>
      </c>
      <c r="AQ43" s="82"/>
      <c r="AR43" s="88">
        <f t="shared" si="2"/>
        <v>29</v>
      </c>
      <c r="AS43" s="7">
        <f t="shared" si="3"/>
        <v>5</v>
      </c>
      <c r="BA43" s="98"/>
      <c r="BB43" s="98"/>
      <c r="BD43" s="7"/>
      <c r="BE43" s="7"/>
      <c r="BF43" s="7"/>
      <c r="BI43" s="7"/>
    </row>
    <row r="44" spans="2:61" ht="35.25" customHeight="1" x14ac:dyDescent="0.35">
      <c r="B44" s="166">
        <v>16</v>
      </c>
      <c r="C44" s="125" t="s">
        <v>190</v>
      </c>
      <c r="D44" s="131" t="s">
        <v>17</v>
      </c>
      <c r="E44" s="131" t="s">
        <v>25</v>
      </c>
      <c r="F44" s="130" t="s">
        <v>16</v>
      </c>
      <c r="G44" s="130" t="s">
        <v>21</v>
      </c>
      <c r="H44" s="131" t="s">
        <v>27</v>
      </c>
      <c r="I44" s="131" t="s">
        <v>27</v>
      </c>
      <c r="J44" s="131"/>
      <c r="K44" s="82"/>
      <c r="L44" s="130"/>
      <c r="M44" s="131" t="s">
        <v>33</v>
      </c>
      <c r="N44" s="131" t="s">
        <v>25</v>
      </c>
      <c r="O44" s="130" t="s">
        <v>16</v>
      </c>
      <c r="P44" s="131" t="s">
        <v>92</v>
      </c>
      <c r="Q44" s="131" t="s">
        <v>22</v>
      </c>
      <c r="R44" s="131" t="s">
        <v>22</v>
      </c>
      <c r="S44" s="82"/>
      <c r="T44" s="130" t="s">
        <v>25</v>
      </c>
      <c r="U44" s="131" t="s">
        <v>28</v>
      </c>
      <c r="V44" s="131" t="s">
        <v>17</v>
      </c>
      <c r="W44" s="130" t="s">
        <v>17</v>
      </c>
      <c r="X44" s="131" t="s">
        <v>17</v>
      </c>
      <c r="Y44" s="130" t="s">
        <v>33</v>
      </c>
      <c r="Z44" s="131" t="s">
        <v>21</v>
      </c>
      <c r="AA44" s="82"/>
      <c r="AB44" s="131" t="s">
        <v>17</v>
      </c>
      <c r="AC44" s="130" t="s">
        <v>33</v>
      </c>
      <c r="AD44" s="131" t="s">
        <v>27</v>
      </c>
      <c r="AE44" s="131" t="s">
        <v>25</v>
      </c>
      <c r="AF44" s="130" t="s">
        <v>25</v>
      </c>
      <c r="AG44" s="131" t="s">
        <v>37</v>
      </c>
      <c r="AH44" s="131" t="s">
        <v>37</v>
      </c>
      <c r="AI44" s="82"/>
      <c r="AJ44" s="130" t="s">
        <v>92</v>
      </c>
      <c r="AK44" s="131" t="s">
        <v>21</v>
      </c>
      <c r="AL44" s="131" t="s">
        <v>16</v>
      </c>
      <c r="AM44" s="131" t="s">
        <v>16</v>
      </c>
      <c r="AN44" s="131" t="s">
        <v>17</v>
      </c>
      <c r="AO44" s="131"/>
      <c r="AP44" s="131"/>
      <c r="AQ44" s="82"/>
      <c r="AR44" s="88">
        <f t="shared" si="2"/>
        <v>31</v>
      </c>
      <c r="AS44" s="7">
        <f t="shared" si="3"/>
        <v>5</v>
      </c>
      <c r="BA44" s="98"/>
      <c r="BB44" s="98"/>
      <c r="BD44" s="7"/>
      <c r="BE44" s="7"/>
      <c r="BF44" s="7"/>
      <c r="BI44" s="7"/>
    </row>
    <row r="45" spans="2:61" ht="35.25" customHeight="1" x14ac:dyDescent="0.35">
      <c r="B45" s="166">
        <v>17</v>
      </c>
      <c r="C45" s="125" t="s">
        <v>191</v>
      </c>
      <c r="D45" s="131" t="s">
        <v>20</v>
      </c>
      <c r="E45" s="131" t="s">
        <v>80</v>
      </c>
      <c r="F45" s="130" t="s">
        <v>25</v>
      </c>
      <c r="G45" s="130" t="s">
        <v>32</v>
      </c>
      <c r="H45" s="131"/>
      <c r="I45" s="131"/>
      <c r="J45" s="131"/>
      <c r="K45" s="82"/>
      <c r="L45" s="130" t="s">
        <v>28</v>
      </c>
      <c r="M45" s="131" t="s">
        <v>129</v>
      </c>
      <c r="N45" s="131" t="s">
        <v>80</v>
      </c>
      <c r="O45" s="130" t="s">
        <v>25</v>
      </c>
      <c r="P45" s="131" t="s">
        <v>36</v>
      </c>
      <c r="Q45" s="131" t="s">
        <v>22</v>
      </c>
      <c r="R45" s="131" t="s">
        <v>22</v>
      </c>
      <c r="S45" s="82"/>
      <c r="T45" s="130"/>
      <c r="U45" s="131" t="s">
        <v>25</v>
      </c>
      <c r="V45" s="131" t="s">
        <v>20</v>
      </c>
      <c r="W45" s="130" t="s">
        <v>20</v>
      </c>
      <c r="X45" s="131" t="s">
        <v>20</v>
      </c>
      <c r="Y45" s="130" t="s">
        <v>129</v>
      </c>
      <c r="Z45" s="131" t="s">
        <v>32</v>
      </c>
      <c r="AA45" s="82"/>
      <c r="AB45" s="131" t="s">
        <v>20</v>
      </c>
      <c r="AC45" s="130"/>
      <c r="AD45" s="131"/>
      <c r="AE45" s="131" t="s">
        <v>80</v>
      </c>
      <c r="AF45" s="130"/>
      <c r="AG45" s="131" t="s">
        <v>92</v>
      </c>
      <c r="AH45" s="131" t="s">
        <v>92</v>
      </c>
      <c r="AI45" s="82"/>
      <c r="AJ45" s="130" t="s">
        <v>36</v>
      </c>
      <c r="AK45" s="131" t="s">
        <v>32</v>
      </c>
      <c r="AL45" s="131" t="s">
        <v>25</v>
      </c>
      <c r="AM45" s="131" t="s">
        <v>25</v>
      </c>
      <c r="AN45" s="131" t="s">
        <v>20</v>
      </c>
      <c r="AO45" s="131" t="s">
        <v>29</v>
      </c>
      <c r="AP45" s="131" t="s">
        <v>29</v>
      </c>
      <c r="AQ45" s="82"/>
      <c r="AR45" s="88">
        <f t="shared" si="2"/>
        <v>28</v>
      </c>
      <c r="AS45" s="7">
        <f t="shared" si="3"/>
        <v>5</v>
      </c>
      <c r="BD45" s="7"/>
      <c r="BE45" s="7"/>
      <c r="BF45" s="7"/>
      <c r="BI45" s="7"/>
    </row>
    <row r="46" spans="2:61" ht="35.25" customHeight="1" x14ac:dyDescent="0.35">
      <c r="B46" s="166">
        <v>18</v>
      </c>
      <c r="C46" s="125" t="s">
        <v>192</v>
      </c>
      <c r="D46" s="131" t="s">
        <v>17</v>
      </c>
      <c r="E46" s="131" t="s">
        <v>25</v>
      </c>
      <c r="F46" s="130" t="s">
        <v>16</v>
      </c>
      <c r="G46" s="130" t="s">
        <v>72</v>
      </c>
      <c r="H46" s="131" t="s">
        <v>27</v>
      </c>
      <c r="I46" s="131" t="s">
        <v>27</v>
      </c>
      <c r="J46" s="131"/>
      <c r="K46" s="82"/>
      <c r="L46" s="130"/>
      <c r="M46" s="131"/>
      <c r="N46" s="131" t="s">
        <v>25</v>
      </c>
      <c r="O46" s="130" t="s">
        <v>16</v>
      </c>
      <c r="P46" s="131" t="s">
        <v>141</v>
      </c>
      <c r="Q46" s="131" t="s">
        <v>30</v>
      </c>
      <c r="R46" s="131" t="s">
        <v>30</v>
      </c>
      <c r="S46" s="82"/>
      <c r="T46" s="130" t="s">
        <v>25</v>
      </c>
      <c r="U46" s="131" t="s">
        <v>28</v>
      </c>
      <c r="V46" s="131" t="s">
        <v>17</v>
      </c>
      <c r="W46" s="130" t="s">
        <v>17</v>
      </c>
      <c r="X46" s="131" t="s">
        <v>17</v>
      </c>
      <c r="Y46" s="130"/>
      <c r="Z46" s="131"/>
      <c r="AA46" s="82"/>
      <c r="AB46" s="131" t="s">
        <v>17</v>
      </c>
      <c r="AC46" s="130"/>
      <c r="AD46" s="131" t="s">
        <v>27</v>
      </c>
      <c r="AE46" s="131" t="s">
        <v>25</v>
      </c>
      <c r="AF46" s="130" t="s">
        <v>25</v>
      </c>
      <c r="AG46" s="131" t="s">
        <v>92</v>
      </c>
      <c r="AH46" s="131" t="s">
        <v>92</v>
      </c>
      <c r="AI46" s="82"/>
      <c r="AJ46" s="130" t="s">
        <v>141</v>
      </c>
      <c r="AK46" s="131" t="s">
        <v>72</v>
      </c>
      <c r="AL46" s="131" t="s">
        <v>16</v>
      </c>
      <c r="AM46" s="131" t="s">
        <v>16</v>
      </c>
      <c r="AN46" s="131" t="s">
        <v>17</v>
      </c>
      <c r="AO46" s="131" t="s">
        <v>29</v>
      </c>
      <c r="AP46" s="131" t="s">
        <v>29</v>
      </c>
      <c r="AQ46" s="82"/>
      <c r="AR46" s="88">
        <f t="shared" si="2"/>
        <v>29</v>
      </c>
      <c r="AS46" s="7">
        <f t="shared" si="3"/>
        <v>5</v>
      </c>
      <c r="BD46" s="7"/>
      <c r="BE46" s="7"/>
      <c r="BF46" s="7"/>
      <c r="BI46" s="7"/>
    </row>
    <row r="47" spans="2:61" ht="35.25" customHeight="1" x14ac:dyDescent="0.35">
      <c r="B47" s="166">
        <v>19</v>
      </c>
      <c r="C47" s="125" t="s">
        <v>193</v>
      </c>
      <c r="D47" s="131" t="s">
        <v>17</v>
      </c>
      <c r="E47" s="131" t="s">
        <v>25</v>
      </c>
      <c r="F47" s="130" t="s">
        <v>16</v>
      </c>
      <c r="G47" s="131"/>
      <c r="H47" s="131" t="s">
        <v>23</v>
      </c>
      <c r="I47" s="131" t="s">
        <v>23</v>
      </c>
      <c r="J47" s="131"/>
      <c r="K47" s="82"/>
      <c r="L47" s="131" t="s">
        <v>34</v>
      </c>
      <c r="M47" s="131" t="s">
        <v>34</v>
      </c>
      <c r="N47" s="131" t="s">
        <v>25</v>
      </c>
      <c r="O47" s="130" t="s">
        <v>16</v>
      </c>
      <c r="P47" s="131" t="s">
        <v>35</v>
      </c>
      <c r="Q47" s="131" t="s">
        <v>22</v>
      </c>
      <c r="R47" s="131" t="s">
        <v>22</v>
      </c>
      <c r="S47" s="82"/>
      <c r="T47" s="131" t="s">
        <v>25</v>
      </c>
      <c r="U47" s="131" t="s">
        <v>28</v>
      </c>
      <c r="V47" s="131" t="s">
        <v>17</v>
      </c>
      <c r="W47" s="130" t="s">
        <v>17</v>
      </c>
      <c r="X47" s="131" t="s">
        <v>17</v>
      </c>
      <c r="Y47" s="130" t="s">
        <v>34</v>
      </c>
      <c r="Z47" s="131"/>
      <c r="AA47" s="82"/>
      <c r="AB47" s="131" t="s">
        <v>17</v>
      </c>
      <c r="AC47" s="130" t="s">
        <v>34</v>
      </c>
      <c r="AD47" s="131" t="s">
        <v>23</v>
      </c>
      <c r="AE47" s="131" t="s">
        <v>25</v>
      </c>
      <c r="AF47" s="131" t="s">
        <v>25</v>
      </c>
      <c r="AG47" s="131"/>
      <c r="AH47" s="131"/>
      <c r="AI47" s="82"/>
      <c r="AJ47" s="131" t="s">
        <v>35</v>
      </c>
      <c r="AK47" s="131"/>
      <c r="AL47" s="131" t="s">
        <v>16</v>
      </c>
      <c r="AM47" s="131" t="s">
        <v>16</v>
      </c>
      <c r="AN47" s="131" t="s">
        <v>17</v>
      </c>
      <c r="AO47" s="131" t="s">
        <v>26</v>
      </c>
      <c r="AP47" s="131" t="s">
        <v>26</v>
      </c>
      <c r="AQ47" s="82"/>
      <c r="AR47" s="88">
        <f t="shared" si="2"/>
        <v>29</v>
      </c>
      <c r="AS47" s="7">
        <f t="shared" si="3"/>
        <v>5</v>
      </c>
      <c r="BA47" s="98"/>
      <c r="BB47" s="98"/>
      <c r="BD47" s="7"/>
      <c r="BE47" s="7"/>
      <c r="BF47" s="7"/>
      <c r="BI47" s="7"/>
    </row>
    <row r="48" spans="2:61" ht="35.25" customHeight="1" x14ac:dyDescent="0.35">
      <c r="B48" s="166">
        <v>20</v>
      </c>
      <c r="C48" s="125" t="s">
        <v>194</v>
      </c>
      <c r="D48" s="131" t="s">
        <v>17</v>
      </c>
      <c r="E48" s="131" t="s">
        <v>25</v>
      </c>
      <c r="F48" s="130" t="s">
        <v>16</v>
      </c>
      <c r="G48" s="130" t="s">
        <v>21</v>
      </c>
      <c r="H48" s="131" t="s">
        <v>23</v>
      </c>
      <c r="I48" s="131" t="s">
        <v>23</v>
      </c>
      <c r="J48" s="131"/>
      <c r="K48" s="82"/>
      <c r="L48" s="130" t="s">
        <v>262</v>
      </c>
      <c r="M48" s="131" t="s">
        <v>33</v>
      </c>
      <c r="N48" s="131" t="s">
        <v>25</v>
      </c>
      <c r="O48" s="130" t="s">
        <v>16</v>
      </c>
      <c r="P48" s="131" t="s">
        <v>92</v>
      </c>
      <c r="Q48" s="131"/>
      <c r="R48" s="131"/>
      <c r="S48" s="82"/>
      <c r="T48" s="130" t="s">
        <v>25</v>
      </c>
      <c r="U48" s="131" t="s">
        <v>28</v>
      </c>
      <c r="V48" s="131" t="s">
        <v>17</v>
      </c>
      <c r="W48" s="130" t="s">
        <v>17</v>
      </c>
      <c r="X48" s="131" t="s">
        <v>17</v>
      </c>
      <c r="Y48" s="130" t="s">
        <v>33</v>
      </c>
      <c r="Z48" s="131" t="s">
        <v>21</v>
      </c>
      <c r="AA48" s="82"/>
      <c r="AB48" s="131" t="s">
        <v>17</v>
      </c>
      <c r="AC48" s="130" t="s">
        <v>33</v>
      </c>
      <c r="AD48" s="131" t="s">
        <v>23</v>
      </c>
      <c r="AE48" s="131" t="s">
        <v>25</v>
      </c>
      <c r="AF48" s="130" t="s">
        <v>25</v>
      </c>
      <c r="AG48" s="131" t="s">
        <v>35</v>
      </c>
      <c r="AH48" s="131" t="s">
        <v>35</v>
      </c>
      <c r="AI48" s="82"/>
      <c r="AJ48" s="130" t="s">
        <v>92</v>
      </c>
      <c r="AK48" s="131" t="s">
        <v>21</v>
      </c>
      <c r="AL48" s="131" t="s">
        <v>16</v>
      </c>
      <c r="AM48" s="131" t="s">
        <v>16</v>
      </c>
      <c r="AN48" s="131" t="s">
        <v>17</v>
      </c>
      <c r="AO48" s="131"/>
      <c r="AP48" s="131"/>
      <c r="AQ48" s="82"/>
      <c r="AR48" s="88">
        <f t="shared" si="2"/>
        <v>30</v>
      </c>
      <c r="AS48" s="7">
        <f t="shared" si="3"/>
        <v>5</v>
      </c>
      <c r="BA48" s="98"/>
      <c r="BB48" s="98"/>
      <c r="BD48" s="7"/>
      <c r="BE48" s="7"/>
      <c r="BF48" s="7"/>
      <c r="BI48" s="7"/>
    </row>
    <row r="49" spans="2:61" ht="35.25" customHeight="1" x14ac:dyDescent="0.35">
      <c r="B49" s="166">
        <v>21</v>
      </c>
      <c r="C49" s="125" t="s">
        <v>195</v>
      </c>
      <c r="D49" s="131" t="s">
        <v>17</v>
      </c>
      <c r="E49" s="131" t="s">
        <v>25</v>
      </c>
      <c r="F49" s="131" t="s">
        <v>16</v>
      </c>
      <c r="G49" s="130" t="s">
        <v>72</v>
      </c>
      <c r="H49" s="131" t="s">
        <v>23</v>
      </c>
      <c r="I49" s="131" t="s">
        <v>23</v>
      </c>
      <c r="J49" s="131"/>
      <c r="K49" s="82"/>
      <c r="L49" s="130" t="s">
        <v>34</v>
      </c>
      <c r="M49" s="131" t="s">
        <v>34</v>
      </c>
      <c r="N49" s="131" t="s">
        <v>25</v>
      </c>
      <c r="O49" s="131" t="s">
        <v>16</v>
      </c>
      <c r="P49" s="131"/>
      <c r="Q49" s="131"/>
      <c r="R49" s="131"/>
      <c r="S49" s="82"/>
      <c r="T49" s="130" t="s">
        <v>25</v>
      </c>
      <c r="U49" s="131" t="s">
        <v>28</v>
      </c>
      <c r="V49" s="131" t="s">
        <v>17</v>
      </c>
      <c r="W49" s="131" t="s">
        <v>17</v>
      </c>
      <c r="X49" s="131" t="s">
        <v>17</v>
      </c>
      <c r="Y49" s="131" t="s">
        <v>34</v>
      </c>
      <c r="Z49" s="131"/>
      <c r="AA49" s="82"/>
      <c r="AB49" s="131" t="s">
        <v>17</v>
      </c>
      <c r="AC49" s="131" t="s">
        <v>34</v>
      </c>
      <c r="AD49" s="131" t="s">
        <v>23</v>
      </c>
      <c r="AE49" s="131" t="s">
        <v>25</v>
      </c>
      <c r="AF49" s="130" t="s">
        <v>25</v>
      </c>
      <c r="AG49" s="131" t="s">
        <v>37</v>
      </c>
      <c r="AH49" s="131" t="s">
        <v>37</v>
      </c>
      <c r="AI49" s="82"/>
      <c r="AJ49" s="130"/>
      <c r="AK49" s="131" t="s">
        <v>72</v>
      </c>
      <c r="AL49" s="131" t="s">
        <v>16</v>
      </c>
      <c r="AM49" s="131" t="s">
        <v>16</v>
      </c>
      <c r="AN49" s="131" t="s">
        <v>17</v>
      </c>
      <c r="AO49" s="131" t="s">
        <v>26</v>
      </c>
      <c r="AP49" s="131" t="s">
        <v>26</v>
      </c>
      <c r="AQ49" s="82"/>
      <c r="AR49" s="88">
        <f t="shared" si="2"/>
        <v>29</v>
      </c>
      <c r="AS49" s="7">
        <f t="shared" si="3"/>
        <v>5</v>
      </c>
      <c r="BA49" s="98"/>
      <c r="BB49" s="98"/>
      <c r="BD49" s="7"/>
      <c r="BE49" s="7"/>
      <c r="BF49" s="7"/>
      <c r="BI49" s="7"/>
    </row>
    <row r="50" spans="2:61" ht="35.25" customHeight="1" x14ac:dyDescent="0.35">
      <c r="B50" s="166">
        <v>22</v>
      </c>
      <c r="C50" s="125" t="s">
        <v>196</v>
      </c>
      <c r="D50" s="131" t="s">
        <v>17</v>
      </c>
      <c r="E50" s="131" t="s">
        <v>25</v>
      </c>
      <c r="F50" s="130" t="s">
        <v>16</v>
      </c>
      <c r="G50" s="130" t="s">
        <v>23</v>
      </c>
      <c r="H50" s="131" t="s">
        <v>27</v>
      </c>
      <c r="I50" s="131" t="s">
        <v>27</v>
      </c>
      <c r="J50" s="131"/>
      <c r="K50" s="82"/>
      <c r="L50" s="130" t="s">
        <v>262</v>
      </c>
      <c r="M50" s="131" t="s">
        <v>21</v>
      </c>
      <c r="N50" s="131" t="s">
        <v>25</v>
      </c>
      <c r="O50" s="130" t="s">
        <v>16</v>
      </c>
      <c r="P50" s="131" t="s">
        <v>92</v>
      </c>
      <c r="Q50" s="131"/>
      <c r="R50" s="131"/>
      <c r="S50" s="82"/>
      <c r="T50" s="130" t="s">
        <v>25</v>
      </c>
      <c r="U50" s="131" t="s">
        <v>28</v>
      </c>
      <c r="V50" s="131" t="s">
        <v>17</v>
      </c>
      <c r="W50" s="130" t="s">
        <v>17</v>
      </c>
      <c r="X50" s="131" t="s">
        <v>17</v>
      </c>
      <c r="Y50" s="130" t="s">
        <v>21</v>
      </c>
      <c r="Z50" s="131" t="s">
        <v>23</v>
      </c>
      <c r="AA50" s="82"/>
      <c r="AB50" s="131" t="s">
        <v>17</v>
      </c>
      <c r="AC50" s="130" t="s">
        <v>21</v>
      </c>
      <c r="AD50" s="131" t="s">
        <v>27</v>
      </c>
      <c r="AE50" s="131" t="s">
        <v>25</v>
      </c>
      <c r="AF50" s="130" t="s">
        <v>25</v>
      </c>
      <c r="AG50" s="131" t="s">
        <v>37</v>
      </c>
      <c r="AH50" s="131" t="s">
        <v>37</v>
      </c>
      <c r="AI50" s="82"/>
      <c r="AJ50" s="130" t="s">
        <v>92</v>
      </c>
      <c r="AK50" s="131" t="s">
        <v>23</v>
      </c>
      <c r="AL50" s="131" t="s">
        <v>16</v>
      </c>
      <c r="AM50" s="131" t="s">
        <v>16</v>
      </c>
      <c r="AN50" s="131" t="s">
        <v>17</v>
      </c>
      <c r="AO50" s="131"/>
      <c r="AP50" s="131"/>
      <c r="AQ50" s="82"/>
      <c r="AR50" s="88">
        <f t="shared" si="2"/>
        <v>30</v>
      </c>
      <c r="AS50" s="7">
        <f t="shared" si="3"/>
        <v>5</v>
      </c>
      <c r="BA50" s="98"/>
      <c r="BB50" s="98"/>
      <c r="BD50" s="7"/>
      <c r="BE50" s="7"/>
      <c r="BF50" s="7"/>
      <c r="BI50" s="7"/>
    </row>
    <row r="51" spans="2:61" ht="35.25" customHeight="1" x14ac:dyDescent="0.35">
      <c r="B51" s="166">
        <v>23</v>
      </c>
      <c r="C51" s="125" t="s">
        <v>197</v>
      </c>
      <c r="D51" s="131" t="s">
        <v>17</v>
      </c>
      <c r="E51" s="131" t="s">
        <v>25</v>
      </c>
      <c r="F51" s="130" t="s">
        <v>16</v>
      </c>
      <c r="G51" s="130" t="s">
        <v>21</v>
      </c>
      <c r="H51" s="131" t="s">
        <v>23</v>
      </c>
      <c r="I51" s="131" t="s">
        <v>23</v>
      </c>
      <c r="J51" s="131"/>
      <c r="K51" s="82"/>
      <c r="L51" s="130"/>
      <c r="M51" s="131" t="s">
        <v>33</v>
      </c>
      <c r="N51" s="131" t="s">
        <v>25</v>
      </c>
      <c r="O51" s="130" t="s">
        <v>16</v>
      </c>
      <c r="P51" s="131"/>
      <c r="Q51" s="131"/>
      <c r="R51" s="131"/>
      <c r="S51" s="82"/>
      <c r="T51" s="130" t="s">
        <v>25</v>
      </c>
      <c r="U51" s="131" t="s">
        <v>28</v>
      </c>
      <c r="V51" s="131" t="s">
        <v>17</v>
      </c>
      <c r="W51" s="130" t="s">
        <v>17</v>
      </c>
      <c r="X51" s="131" t="s">
        <v>17</v>
      </c>
      <c r="Y51" s="130" t="s">
        <v>33</v>
      </c>
      <c r="Z51" s="131" t="s">
        <v>21</v>
      </c>
      <c r="AA51" s="82"/>
      <c r="AB51" s="131" t="s">
        <v>17</v>
      </c>
      <c r="AC51" s="130" t="s">
        <v>33</v>
      </c>
      <c r="AD51" s="131" t="s">
        <v>23</v>
      </c>
      <c r="AE51" s="131" t="s">
        <v>25</v>
      </c>
      <c r="AF51" s="130" t="s">
        <v>25</v>
      </c>
      <c r="AG51" s="131" t="s">
        <v>37</v>
      </c>
      <c r="AH51" s="131" t="s">
        <v>37</v>
      </c>
      <c r="AI51" s="82"/>
      <c r="AJ51" s="130"/>
      <c r="AK51" s="131" t="s">
        <v>21</v>
      </c>
      <c r="AL51" s="131" t="s">
        <v>16</v>
      </c>
      <c r="AM51" s="131" t="s">
        <v>16</v>
      </c>
      <c r="AN51" s="131" t="s">
        <v>17</v>
      </c>
      <c r="AO51" s="131" t="s">
        <v>26</v>
      </c>
      <c r="AP51" s="131" t="s">
        <v>26</v>
      </c>
      <c r="AQ51" s="82"/>
      <c r="AR51" s="88">
        <f t="shared" si="2"/>
        <v>29</v>
      </c>
      <c r="AS51" s="7">
        <f t="shared" si="3"/>
        <v>5</v>
      </c>
      <c r="BA51" s="98"/>
      <c r="BB51" s="98"/>
      <c r="BD51" s="7"/>
      <c r="BE51" s="7"/>
      <c r="BF51" s="7"/>
      <c r="BI51" s="7"/>
    </row>
    <row r="52" spans="2:61" ht="35.25" customHeight="1" thickBot="1" x14ac:dyDescent="0.4">
      <c r="B52" s="167">
        <v>24</v>
      </c>
      <c r="C52" s="127" t="s">
        <v>198</v>
      </c>
      <c r="D52" s="133" t="s">
        <v>17</v>
      </c>
      <c r="E52" s="133" t="s">
        <v>25</v>
      </c>
      <c r="F52" s="132" t="s">
        <v>16</v>
      </c>
      <c r="G52" s="132" t="s">
        <v>21</v>
      </c>
      <c r="H52" s="133" t="s">
        <v>23</v>
      </c>
      <c r="I52" s="133" t="s">
        <v>23</v>
      </c>
      <c r="J52" s="133"/>
      <c r="K52" s="83"/>
      <c r="L52" s="132"/>
      <c r="M52" s="133" t="s">
        <v>33</v>
      </c>
      <c r="N52" s="133" t="s">
        <v>25</v>
      </c>
      <c r="O52" s="132" t="s">
        <v>16</v>
      </c>
      <c r="P52" s="133" t="s">
        <v>128</v>
      </c>
      <c r="Q52" s="133"/>
      <c r="R52" s="133"/>
      <c r="S52" s="83"/>
      <c r="T52" s="132" t="s">
        <v>25</v>
      </c>
      <c r="U52" s="133" t="s">
        <v>28</v>
      </c>
      <c r="V52" s="133" t="s">
        <v>17</v>
      </c>
      <c r="W52" s="132" t="s">
        <v>17</v>
      </c>
      <c r="X52" s="133" t="s">
        <v>17</v>
      </c>
      <c r="Y52" s="132" t="s">
        <v>33</v>
      </c>
      <c r="Z52" s="133" t="s">
        <v>21</v>
      </c>
      <c r="AA52" s="83"/>
      <c r="AB52" s="133" t="s">
        <v>17</v>
      </c>
      <c r="AC52" s="132" t="s">
        <v>33</v>
      </c>
      <c r="AD52" s="133" t="s">
        <v>23</v>
      </c>
      <c r="AE52" s="133" t="s">
        <v>25</v>
      </c>
      <c r="AF52" s="132" t="s">
        <v>25</v>
      </c>
      <c r="AG52" s="133" t="s">
        <v>37</v>
      </c>
      <c r="AH52" s="133" t="s">
        <v>37</v>
      </c>
      <c r="AI52" s="83"/>
      <c r="AJ52" s="132" t="s">
        <v>128</v>
      </c>
      <c r="AK52" s="133" t="s">
        <v>21</v>
      </c>
      <c r="AL52" s="133" t="s">
        <v>16</v>
      </c>
      <c r="AM52" s="133" t="s">
        <v>16</v>
      </c>
      <c r="AN52" s="133" t="s">
        <v>17</v>
      </c>
      <c r="AO52" s="133" t="s">
        <v>26</v>
      </c>
      <c r="AP52" s="133" t="s">
        <v>26</v>
      </c>
      <c r="AQ52" s="83"/>
      <c r="AR52" s="88">
        <f t="shared" si="2"/>
        <v>31</v>
      </c>
      <c r="AS52" s="7">
        <f t="shared" si="3"/>
        <v>5</v>
      </c>
      <c r="BA52" s="98"/>
      <c r="BB52" s="98"/>
      <c r="BD52" s="7"/>
      <c r="BE52" s="7"/>
      <c r="BF52" s="7"/>
      <c r="BI52" s="7"/>
    </row>
    <row r="53" spans="2:61" ht="35.25" customHeight="1" x14ac:dyDescent="0.3">
      <c r="B53" s="168"/>
      <c r="C53" s="161" t="s">
        <v>258</v>
      </c>
      <c r="D53" s="174"/>
      <c r="E53" s="174"/>
      <c r="F53" s="174"/>
      <c r="G53" s="173" t="s">
        <v>225</v>
      </c>
      <c r="H53" s="174"/>
      <c r="I53" s="174"/>
      <c r="J53" s="174"/>
      <c r="K53" s="175"/>
      <c r="L53" s="173"/>
      <c r="M53" s="174"/>
      <c r="N53" s="174"/>
      <c r="O53" s="174"/>
      <c r="P53" s="174"/>
      <c r="Q53" s="174" t="s">
        <v>10</v>
      </c>
      <c r="R53" s="174"/>
      <c r="S53" s="175"/>
      <c r="T53" s="173"/>
      <c r="U53" s="174"/>
      <c r="V53" s="174"/>
      <c r="W53" s="174"/>
      <c r="X53" s="174" t="s">
        <v>12</v>
      </c>
      <c r="Y53" s="174"/>
      <c r="Z53" s="174"/>
      <c r="AA53" s="175"/>
      <c r="AB53" s="174"/>
      <c r="AC53" s="174"/>
      <c r="AD53" s="174" t="s">
        <v>13</v>
      </c>
      <c r="AE53" s="174"/>
      <c r="AF53" s="173"/>
      <c r="AG53" s="174"/>
      <c r="AH53" s="174"/>
      <c r="AI53" s="175"/>
      <c r="AJ53" s="173" t="s">
        <v>11</v>
      </c>
      <c r="AK53" s="174"/>
      <c r="AL53" s="174"/>
      <c r="AM53" s="174"/>
      <c r="AN53" s="174"/>
      <c r="AO53" s="174"/>
      <c r="AP53" s="174"/>
      <c r="AQ53" s="175"/>
      <c r="AR53" s="88">
        <f t="shared" si="2"/>
        <v>5</v>
      </c>
      <c r="AS53" s="7">
        <f t="shared" si="3"/>
        <v>0</v>
      </c>
      <c r="BA53" s="98"/>
      <c r="BB53" s="98"/>
      <c r="BD53" s="7"/>
      <c r="BE53" s="7"/>
      <c r="BF53" s="7"/>
      <c r="BI53" s="7"/>
    </row>
    <row r="54" spans="2:61" ht="35.25" customHeight="1" thickBot="1" x14ac:dyDescent="0.35">
      <c r="B54" s="169"/>
      <c r="C54" s="162" t="s">
        <v>138</v>
      </c>
      <c r="D54" s="164">
        <v>2</v>
      </c>
      <c r="E54" s="164">
        <v>5</v>
      </c>
      <c r="F54" s="164">
        <v>4</v>
      </c>
      <c r="G54" s="163">
        <v>1</v>
      </c>
      <c r="H54" s="164">
        <v>6</v>
      </c>
      <c r="I54" s="164">
        <v>7</v>
      </c>
      <c r="J54" s="164"/>
      <c r="K54" s="165">
        <v>8</v>
      </c>
      <c r="L54" s="163">
        <v>6</v>
      </c>
      <c r="M54" s="164">
        <v>2</v>
      </c>
      <c r="N54" s="164">
        <v>4</v>
      </c>
      <c r="O54" s="164">
        <v>3</v>
      </c>
      <c r="P54" s="164">
        <v>4</v>
      </c>
      <c r="Q54" s="164">
        <v>1</v>
      </c>
      <c r="R54" s="164">
        <v>2</v>
      </c>
      <c r="S54" s="165">
        <v>8</v>
      </c>
      <c r="T54" s="163">
        <v>5</v>
      </c>
      <c r="U54" s="164">
        <v>5</v>
      </c>
      <c r="V54" s="164">
        <v>3</v>
      </c>
      <c r="W54" s="164">
        <v>4</v>
      </c>
      <c r="X54" s="164">
        <v>1</v>
      </c>
      <c r="Y54" s="164">
        <v>3</v>
      </c>
      <c r="Z54" s="164">
        <v>7</v>
      </c>
      <c r="AA54" s="165">
        <v>8</v>
      </c>
      <c r="AB54" s="164">
        <v>5</v>
      </c>
      <c r="AC54" s="164">
        <v>4</v>
      </c>
      <c r="AD54" s="164">
        <v>1</v>
      </c>
      <c r="AE54" s="164">
        <v>2</v>
      </c>
      <c r="AF54" s="163">
        <v>3</v>
      </c>
      <c r="AG54" s="164">
        <v>6</v>
      </c>
      <c r="AH54" s="164">
        <v>7</v>
      </c>
      <c r="AI54" s="165">
        <v>8</v>
      </c>
      <c r="AJ54" s="163">
        <v>1</v>
      </c>
      <c r="AK54" s="164">
        <v>6</v>
      </c>
      <c r="AL54" s="164">
        <v>2</v>
      </c>
      <c r="AM54" s="164">
        <v>3</v>
      </c>
      <c r="AN54" s="164">
        <v>5</v>
      </c>
      <c r="AO54" s="164">
        <v>6</v>
      </c>
      <c r="AP54" s="164">
        <v>7</v>
      </c>
      <c r="AQ54" s="165">
        <v>8</v>
      </c>
      <c r="AR54" s="88">
        <f t="shared" si="2"/>
        <v>39</v>
      </c>
      <c r="AS54" s="7">
        <f t="shared" si="3"/>
        <v>0</v>
      </c>
      <c r="BA54" s="98"/>
      <c r="BB54" s="98"/>
      <c r="BD54" s="7"/>
      <c r="BE54" s="7"/>
      <c r="BF54" s="7"/>
      <c r="BI54" s="7"/>
    </row>
    <row r="55" spans="2:61" ht="35.25" customHeight="1" x14ac:dyDescent="0.35">
      <c r="B55" s="123">
        <v>1</v>
      </c>
      <c r="C55" s="125" t="s">
        <v>199</v>
      </c>
      <c r="D55" s="131" t="s">
        <v>20</v>
      </c>
      <c r="E55" s="131" t="s">
        <v>80</v>
      </c>
      <c r="F55" s="130" t="s">
        <v>14</v>
      </c>
      <c r="G55" s="130" t="s">
        <v>32</v>
      </c>
      <c r="H55" s="131" t="s">
        <v>23</v>
      </c>
      <c r="I55" s="131" t="s">
        <v>23</v>
      </c>
      <c r="J55" s="131"/>
      <c r="K55" s="82"/>
      <c r="L55" s="130"/>
      <c r="M55" s="131" t="s">
        <v>15</v>
      </c>
      <c r="N55" s="131" t="s">
        <v>80</v>
      </c>
      <c r="O55" s="130" t="s">
        <v>14</v>
      </c>
      <c r="P55" s="131" t="s">
        <v>36</v>
      </c>
      <c r="Q55" s="131" t="s">
        <v>31</v>
      </c>
      <c r="R55" s="131" t="s">
        <v>31</v>
      </c>
      <c r="S55" s="82"/>
      <c r="T55" s="130"/>
      <c r="U55" s="131" t="s">
        <v>18</v>
      </c>
      <c r="V55" s="131" t="s">
        <v>20</v>
      </c>
      <c r="W55" s="130" t="s">
        <v>20</v>
      </c>
      <c r="X55" s="131" t="s">
        <v>20</v>
      </c>
      <c r="Y55" s="130" t="s">
        <v>15</v>
      </c>
      <c r="Z55" s="131" t="s">
        <v>32</v>
      </c>
      <c r="AA55" s="82"/>
      <c r="AB55" s="131" t="s">
        <v>20</v>
      </c>
      <c r="AC55" s="130" t="s">
        <v>15</v>
      </c>
      <c r="AD55" s="131" t="s">
        <v>23</v>
      </c>
      <c r="AE55" s="131" t="s">
        <v>80</v>
      </c>
      <c r="AF55" s="130"/>
      <c r="AG55" s="131"/>
      <c r="AH55" s="131"/>
      <c r="AI55" s="82"/>
      <c r="AJ55" s="130" t="s">
        <v>36</v>
      </c>
      <c r="AK55" s="131" t="s">
        <v>32</v>
      </c>
      <c r="AL55" s="131" t="s">
        <v>14</v>
      </c>
      <c r="AM55" s="131" t="s">
        <v>14</v>
      </c>
      <c r="AN55" s="131" t="s">
        <v>20</v>
      </c>
      <c r="AO55" s="131" t="s">
        <v>26</v>
      </c>
      <c r="AP55" s="131" t="s">
        <v>26</v>
      </c>
      <c r="AQ55" s="82"/>
      <c r="AR55" s="88">
        <f t="shared" si="2"/>
        <v>29</v>
      </c>
      <c r="AS55" s="7">
        <f t="shared" si="3"/>
        <v>0</v>
      </c>
      <c r="BA55" s="98"/>
      <c r="BB55" s="98"/>
      <c r="BD55" s="7"/>
      <c r="BE55" s="7"/>
      <c r="BF55" s="7"/>
      <c r="BI55" s="7"/>
    </row>
    <row r="56" spans="2:61" ht="35.25" customHeight="1" x14ac:dyDescent="0.35">
      <c r="B56" s="123">
        <v>2</v>
      </c>
      <c r="C56" s="125" t="s">
        <v>200</v>
      </c>
      <c r="D56" s="131" t="s">
        <v>17</v>
      </c>
      <c r="E56" s="131" t="s">
        <v>16</v>
      </c>
      <c r="F56" s="130" t="s">
        <v>25</v>
      </c>
      <c r="G56" s="130" t="s">
        <v>23</v>
      </c>
      <c r="H56" s="131" t="s">
        <v>27</v>
      </c>
      <c r="I56" s="131" t="s">
        <v>27</v>
      </c>
      <c r="J56" s="131"/>
      <c r="K56" s="82"/>
      <c r="L56" s="130" t="s">
        <v>28</v>
      </c>
      <c r="M56" s="131"/>
      <c r="N56" s="131" t="s">
        <v>16</v>
      </c>
      <c r="O56" s="130" t="s">
        <v>25</v>
      </c>
      <c r="P56" s="131" t="s">
        <v>128</v>
      </c>
      <c r="Q56" s="131" t="s">
        <v>22</v>
      </c>
      <c r="R56" s="131" t="s">
        <v>22</v>
      </c>
      <c r="S56" s="82"/>
      <c r="T56" s="130" t="s">
        <v>19</v>
      </c>
      <c r="U56" s="131" t="s">
        <v>25</v>
      </c>
      <c r="V56" s="131" t="s">
        <v>17</v>
      </c>
      <c r="W56" s="130" t="s">
        <v>17</v>
      </c>
      <c r="X56" s="131" t="s">
        <v>17</v>
      </c>
      <c r="Y56" s="130"/>
      <c r="Z56" s="131" t="s">
        <v>23</v>
      </c>
      <c r="AA56" s="82"/>
      <c r="AB56" s="131" t="s">
        <v>17</v>
      </c>
      <c r="AC56" s="130"/>
      <c r="AD56" s="131" t="s">
        <v>27</v>
      </c>
      <c r="AE56" s="131" t="s">
        <v>16</v>
      </c>
      <c r="AF56" s="130" t="s">
        <v>16</v>
      </c>
      <c r="AG56" s="131" t="s">
        <v>35</v>
      </c>
      <c r="AH56" s="131" t="s">
        <v>35</v>
      </c>
      <c r="AI56" s="82"/>
      <c r="AJ56" s="130" t="s">
        <v>128</v>
      </c>
      <c r="AK56" s="131" t="s">
        <v>23</v>
      </c>
      <c r="AL56" s="131" t="s">
        <v>25</v>
      </c>
      <c r="AM56" s="131" t="s">
        <v>25</v>
      </c>
      <c r="AN56" s="131" t="s">
        <v>17</v>
      </c>
      <c r="AO56" s="131" t="s">
        <v>92</v>
      </c>
      <c r="AP56" s="131" t="s">
        <v>92</v>
      </c>
      <c r="AQ56" s="82"/>
      <c r="AR56" s="88">
        <f t="shared" si="2"/>
        <v>31</v>
      </c>
      <c r="AS56" s="7">
        <f t="shared" si="3"/>
        <v>5</v>
      </c>
      <c r="BA56" s="98"/>
      <c r="BB56" s="98"/>
      <c r="BD56" s="7"/>
      <c r="BE56" s="7"/>
      <c r="BF56" s="7"/>
      <c r="BI56" s="7"/>
    </row>
    <row r="57" spans="2:61" ht="35.25" customHeight="1" x14ac:dyDescent="0.35">
      <c r="B57" s="123">
        <v>3</v>
      </c>
      <c r="C57" s="125" t="s">
        <v>201</v>
      </c>
      <c r="D57" s="131" t="s">
        <v>17</v>
      </c>
      <c r="E57" s="131" t="s">
        <v>25</v>
      </c>
      <c r="F57" s="130" t="s">
        <v>16</v>
      </c>
      <c r="G57" s="130" t="s">
        <v>72</v>
      </c>
      <c r="H57" s="131"/>
      <c r="I57" s="131"/>
      <c r="J57" s="131"/>
      <c r="K57" s="82"/>
      <c r="L57" s="130" t="s">
        <v>34</v>
      </c>
      <c r="M57" s="131" t="s">
        <v>34</v>
      </c>
      <c r="N57" s="131" t="s">
        <v>25</v>
      </c>
      <c r="O57" s="130" t="s">
        <v>16</v>
      </c>
      <c r="P57" s="131" t="s">
        <v>141</v>
      </c>
      <c r="Q57" s="131" t="s">
        <v>30</v>
      </c>
      <c r="R57" s="131" t="s">
        <v>30</v>
      </c>
      <c r="S57" s="82"/>
      <c r="T57" s="130" t="s">
        <v>25</v>
      </c>
      <c r="U57" s="131" t="s">
        <v>28</v>
      </c>
      <c r="V57" s="131" t="s">
        <v>17</v>
      </c>
      <c r="W57" s="130" t="s">
        <v>17</v>
      </c>
      <c r="X57" s="131" t="s">
        <v>17</v>
      </c>
      <c r="Y57" s="130" t="s">
        <v>34</v>
      </c>
      <c r="Z57" s="131"/>
      <c r="AA57" s="82"/>
      <c r="AB57" s="131" t="s">
        <v>17</v>
      </c>
      <c r="AC57" s="130" t="s">
        <v>34</v>
      </c>
      <c r="AD57" s="131"/>
      <c r="AE57" s="131" t="s">
        <v>25</v>
      </c>
      <c r="AF57" s="130" t="s">
        <v>25</v>
      </c>
      <c r="AG57" s="131" t="s">
        <v>92</v>
      </c>
      <c r="AH57" s="131" t="s">
        <v>92</v>
      </c>
      <c r="AI57" s="82"/>
      <c r="AJ57" s="130" t="s">
        <v>141</v>
      </c>
      <c r="AK57" s="131" t="s">
        <v>72</v>
      </c>
      <c r="AL57" s="131" t="s">
        <v>16</v>
      </c>
      <c r="AM57" s="131" t="s">
        <v>16</v>
      </c>
      <c r="AN57" s="131" t="s">
        <v>17</v>
      </c>
      <c r="AO57" s="131" t="s">
        <v>29</v>
      </c>
      <c r="AP57" s="131" t="s">
        <v>29</v>
      </c>
      <c r="AQ57" s="82"/>
      <c r="AR57" s="88">
        <f t="shared" si="2"/>
        <v>30</v>
      </c>
      <c r="AS57" s="7">
        <f t="shared" si="3"/>
        <v>5</v>
      </c>
      <c r="BA57" s="98"/>
      <c r="BB57" s="98"/>
      <c r="BD57" s="7"/>
      <c r="BE57" s="7"/>
      <c r="BF57" s="7"/>
      <c r="BI57" s="7"/>
    </row>
    <row r="58" spans="2:61" ht="35.25" customHeight="1" x14ac:dyDescent="0.35">
      <c r="B58" s="123">
        <v>4</v>
      </c>
      <c r="C58" s="126" t="s">
        <v>202</v>
      </c>
      <c r="D58" s="131" t="s">
        <v>20</v>
      </c>
      <c r="E58" s="131" t="s">
        <v>16</v>
      </c>
      <c r="F58" s="130" t="s">
        <v>14</v>
      </c>
      <c r="G58" s="130" t="s">
        <v>32</v>
      </c>
      <c r="H58" s="131"/>
      <c r="I58" s="131"/>
      <c r="J58" s="131"/>
      <c r="K58" s="82"/>
      <c r="L58" s="130" t="s">
        <v>262</v>
      </c>
      <c r="M58" s="131" t="s">
        <v>129</v>
      </c>
      <c r="N58" s="131" t="s">
        <v>16</v>
      </c>
      <c r="O58" s="130" t="s">
        <v>14</v>
      </c>
      <c r="P58" s="131" t="s">
        <v>36</v>
      </c>
      <c r="Q58" s="131" t="s">
        <v>31</v>
      </c>
      <c r="R58" s="131" t="s">
        <v>31</v>
      </c>
      <c r="S58" s="82"/>
      <c r="T58" s="130" t="s">
        <v>19</v>
      </c>
      <c r="U58" s="131" t="s">
        <v>18</v>
      </c>
      <c r="V58" s="131" t="s">
        <v>20</v>
      </c>
      <c r="W58" s="130" t="s">
        <v>20</v>
      </c>
      <c r="X58" s="131" t="s">
        <v>20</v>
      </c>
      <c r="Y58" s="130" t="s">
        <v>129</v>
      </c>
      <c r="Z58" s="131" t="s">
        <v>32</v>
      </c>
      <c r="AA58" s="82"/>
      <c r="AB58" s="131" t="s">
        <v>20</v>
      </c>
      <c r="AC58" s="130"/>
      <c r="AD58" s="131"/>
      <c r="AE58" s="131" t="s">
        <v>16</v>
      </c>
      <c r="AF58" s="130" t="s">
        <v>16</v>
      </c>
      <c r="AG58" s="131" t="s">
        <v>92</v>
      </c>
      <c r="AH58" s="131" t="s">
        <v>92</v>
      </c>
      <c r="AI58" s="82"/>
      <c r="AJ58" s="130" t="s">
        <v>36</v>
      </c>
      <c r="AK58" s="131" t="s">
        <v>32</v>
      </c>
      <c r="AL58" s="131" t="s">
        <v>14</v>
      </c>
      <c r="AM58" s="131" t="s">
        <v>14</v>
      </c>
      <c r="AN58" s="131" t="s">
        <v>20</v>
      </c>
      <c r="AO58" s="131" t="s">
        <v>24</v>
      </c>
      <c r="AP58" s="131" t="s">
        <v>24</v>
      </c>
      <c r="AQ58" s="82"/>
      <c r="AR58" s="88">
        <f t="shared" si="2"/>
        <v>30</v>
      </c>
      <c r="AS58" s="7">
        <f t="shared" si="3"/>
        <v>0</v>
      </c>
      <c r="BA58" s="98"/>
      <c r="BB58" s="98"/>
      <c r="BD58" s="7"/>
      <c r="BE58" s="7"/>
      <c r="BF58" s="7"/>
      <c r="BI58" s="7"/>
    </row>
    <row r="59" spans="2:61" ht="35.25" customHeight="1" x14ac:dyDescent="0.35">
      <c r="B59" s="123">
        <v>5</v>
      </c>
      <c r="C59" s="125" t="s">
        <v>203</v>
      </c>
      <c r="D59" s="131" t="s">
        <v>17</v>
      </c>
      <c r="E59" s="131" t="s">
        <v>25</v>
      </c>
      <c r="F59" s="7" t="s">
        <v>16</v>
      </c>
      <c r="H59" s="131" t="s">
        <v>27</v>
      </c>
      <c r="I59" s="131" t="s">
        <v>27</v>
      </c>
      <c r="J59" s="131"/>
      <c r="K59" s="82"/>
      <c r="L59" s="7" t="s">
        <v>262</v>
      </c>
      <c r="M59" s="131" t="s">
        <v>21</v>
      </c>
      <c r="N59" s="131" t="s">
        <v>25</v>
      </c>
      <c r="O59" s="7" t="s">
        <v>16</v>
      </c>
      <c r="P59" s="131" t="s">
        <v>128</v>
      </c>
      <c r="Q59" s="131" t="s">
        <v>31</v>
      </c>
      <c r="R59" s="131" t="s">
        <v>31</v>
      </c>
      <c r="S59" s="82"/>
      <c r="T59" s="7" t="s">
        <v>25</v>
      </c>
      <c r="U59" s="131" t="s">
        <v>28</v>
      </c>
      <c r="V59" s="131" t="s">
        <v>17</v>
      </c>
      <c r="W59" s="7" t="s">
        <v>17</v>
      </c>
      <c r="X59" s="131" t="s">
        <v>17</v>
      </c>
      <c r="Y59" s="7" t="s">
        <v>21</v>
      </c>
      <c r="Z59" s="131"/>
      <c r="AA59" s="82"/>
      <c r="AB59" s="131" t="s">
        <v>17</v>
      </c>
      <c r="AC59" s="7" t="s">
        <v>21</v>
      </c>
      <c r="AD59" s="131" t="s">
        <v>27</v>
      </c>
      <c r="AE59" s="131" t="s">
        <v>25</v>
      </c>
      <c r="AF59" s="7" t="s">
        <v>25</v>
      </c>
      <c r="AG59" s="131" t="s">
        <v>92</v>
      </c>
      <c r="AH59" s="131" t="s">
        <v>92</v>
      </c>
      <c r="AI59" s="82"/>
      <c r="AJ59" s="7" t="s">
        <v>128</v>
      </c>
      <c r="AK59" s="131"/>
      <c r="AL59" s="131" t="s">
        <v>16</v>
      </c>
      <c r="AM59" s="131" t="s">
        <v>16</v>
      </c>
      <c r="AN59" s="131" t="s">
        <v>17</v>
      </c>
      <c r="AO59" s="131"/>
      <c r="AP59" s="131"/>
      <c r="AQ59" s="82"/>
      <c r="AR59" s="88">
        <f t="shared" si="2"/>
        <v>29</v>
      </c>
      <c r="AS59" s="7">
        <f t="shared" si="3"/>
        <v>5</v>
      </c>
      <c r="BA59" s="98"/>
      <c r="BB59" s="98"/>
      <c r="BD59" s="7"/>
      <c r="BE59" s="7"/>
      <c r="BF59" s="7"/>
      <c r="BI59" s="7"/>
    </row>
    <row r="60" spans="2:61" ht="27" customHeight="1" x14ac:dyDescent="0.35">
      <c r="B60" s="123">
        <v>6</v>
      </c>
      <c r="C60" s="125" t="s">
        <v>204</v>
      </c>
      <c r="D60" s="131" t="s">
        <v>17</v>
      </c>
      <c r="E60" s="131" t="s">
        <v>25</v>
      </c>
      <c r="F60" s="130" t="s">
        <v>16</v>
      </c>
      <c r="G60" s="130" t="s">
        <v>21</v>
      </c>
      <c r="H60" s="131" t="s">
        <v>27</v>
      </c>
      <c r="I60" s="131" t="s">
        <v>27</v>
      </c>
      <c r="J60" s="131"/>
      <c r="K60" s="82"/>
      <c r="L60" s="130" t="s">
        <v>262</v>
      </c>
      <c r="M60" s="131"/>
      <c r="N60" s="131" t="s">
        <v>25</v>
      </c>
      <c r="O60" s="130" t="s">
        <v>16</v>
      </c>
      <c r="P60" s="131" t="s">
        <v>141</v>
      </c>
      <c r="Q60" s="131" t="s">
        <v>31</v>
      </c>
      <c r="R60" s="131" t="s">
        <v>31</v>
      </c>
      <c r="S60" s="82"/>
      <c r="T60" s="130" t="s">
        <v>25</v>
      </c>
      <c r="U60" s="131" t="s">
        <v>28</v>
      </c>
      <c r="V60" s="131" t="s">
        <v>17</v>
      </c>
      <c r="W60" s="130" t="s">
        <v>17</v>
      </c>
      <c r="X60" s="131" t="s">
        <v>17</v>
      </c>
      <c r="Y60" s="130"/>
      <c r="Z60" s="131" t="s">
        <v>21</v>
      </c>
      <c r="AA60" s="82"/>
      <c r="AB60" s="131" t="s">
        <v>17</v>
      </c>
      <c r="AC60" s="130"/>
      <c r="AD60" s="131" t="s">
        <v>27</v>
      </c>
      <c r="AE60" s="131" t="s">
        <v>25</v>
      </c>
      <c r="AF60" s="130" t="s">
        <v>25</v>
      </c>
      <c r="AG60" s="131" t="s">
        <v>92</v>
      </c>
      <c r="AH60" s="131" t="s">
        <v>92</v>
      </c>
      <c r="AI60" s="82"/>
      <c r="AJ60" s="130" t="s">
        <v>141</v>
      </c>
      <c r="AK60" s="131" t="s">
        <v>21</v>
      </c>
      <c r="AL60" s="131" t="s">
        <v>16</v>
      </c>
      <c r="AM60" s="131" t="s">
        <v>16</v>
      </c>
      <c r="AN60" s="131" t="s">
        <v>17</v>
      </c>
      <c r="AO60" s="131"/>
      <c r="AP60" s="131"/>
      <c r="AQ60" s="82"/>
      <c r="AR60" s="88">
        <f t="shared" si="2"/>
        <v>29</v>
      </c>
      <c r="AS60" s="7">
        <f t="shared" si="3"/>
        <v>5</v>
      </c>
      <c r="BA60" s="98"/>
      <c r="BB60" s="98"/>
      <c r="BD60" s="7"/>
      <c r="BE60" s="7"/>
      <c r="BF60" s="7"/>
      <c r="BI60" s="7"/>
    </row>
    <row r="61" spans="2:61" ht="30" customHeight="1" x14ac:dyDescent="0.35">
      <c r="B61" s="123">
        <v>7</v>
      </c>
      <c r="C61" s="125" t="s">
        <v>205</v>
      </c>
      <c r="D61" s="131" t="s">
        <v>20</v>
      </c>
      <c r="E61" s="131" t="s">
        <v>80</v>
      </c>
      <c r="F61" s="130" t="s">
        <v>14</v>
      </c>
      <c r="G61" s="130"/>
      <c r="H61" s="131" t="s">
        <v>130</v>
      </c>
      <c r="I61" s="131" t="s">
        <v>130</v>
      </c>
      <c r="J61" s="131"/>
      <c r="K61" s="82"/>
      <c r="L61" s="130" t="s">
        <v>262</v>
      </c>
      <c r="M61" s="131" t="s">
        <v>15</v>
      </c>
      <c r="N61" s="131" t="s">
        <v>80</v>
      </c>
      <c r="O61" s="130" t="s">
        <v>14</v>
      </c>
      <c r="P61" s="131" t="s">
        <v>141</v>
      </c>
      <c r="Q61" s="131" t="s">
        <v>31</v>
      </c>
      <c r="R61" s="131" t="s">
        <v>31</v>
      </c>
      <c r="S61" s="82"/>
      <c r="T61" s="130"/>
      <c r="U61" s="131" t="s">
        <v>18</v>
      </c>
      <c r="V61" s="131" t="s">
        <v>20</v>
      </c>
      <c r="W61" s="130" t="s">
        <v>20</v>
      </c>
      <c r="X61" s="131" t="s">
        <v>20</v>
      </c>
      <c r="Y61" s="130" t="s">
        <v>15</v>
      </c>
      <c r="Z61" s="131"/>
      <c r="AA61" s="82"/>
      <c r="AB61" s="131" t="s">
        <v>20</v>
      </c>
      <c r="AC61" s="130" t="s">
        <v>15</v>
      </c>
      <c r="AD61" s="131" t="s">
        <v>130</v>
      </c>
      <c r="AE61" s="131" t="s">
        <v>80</v>
      </c>
      <c r="AF61" s="130"/>
      <c r="AG61" s="131" t="s">
        <v>92</v>
      </c>
      <c r="AH61" s="131" t="s">
        <v>92</v>
      </c>
      <c r="AI61" s="82"/>
      <c r="AJ61" s="130" t="s">
        <v>141</v>
      </c>
      <c r="AK61" s="131"/>
      <c r="AL61" s="131" t="s">
        <v>14</v>
      </c>
      <c r="AM61" s="131" t="s">
        <v>14</v>
      </c>
      <c r="AN61" s="131" t="s">
        <v>20</v>
      </c>
      <c r="AO61" s="131" t="s">
        <v>29</v>
      </c>
      <c r="AP61" s="131" t="s">
        <v>29</v>
      </c>
      <c r="AQ61" s="82"/>
      <c r="AR61" s="88">
        <f t="shared" ref="AR61:AR78" si="4">COUNTA(D61:AQ61)</f>
        <v>29</v>
      </c>
      <c r="AS61" s="7">
        <f t="shared" si="3"/>
        <v>0</v>
      </c>
      <c r="BA61" s="98"/>
      <c r="BB61" s="98"/>
      <c r="BD61" s="7"/>
      <c r="BE61" s="7"/>
      <c r="BF61" s="7"/>
      <c r="BI61" s="7"/>
    </row>
    <row r="62" spans="2:61" ht="35.25" customHeight="1" x14ac:dyDescent="0.35">
      <c r="B62" s="123">
        <v>8</v>
      </c>
      <c r="C62" s="125" t="s">
        <v>206</v>
      </c>
      <c r="D62" s="131" t="s">
        <v>17</v>
      </c>
      <c r="E62" s="131" t="s">
        <v>25</v>
      </c>
      <c r="F62" s="130" t="s">
        <v>16</v>
      </c>
      <c r="G62" s="130" t="s">
        <v>72</v>
      </c>
      <c r="H62" s="131" t="s">
        <v>23</v>
      </c>
      <c r="I62" s="131" t="s">
        <v>23</v>
      </c>
      <c r="J62" s="131"/>
      <c r="K62" s="82"/>
      <c r="L62" s="130" t="s">
        <v>34</v>
      </c>
      <c r="M62" s="131" t="s">
        <v>34</v>
      </c>
      <c r="N62" s="131" t="s">
        <v>25</v>
      </c>
      <c r="O62" s="130" t="s">
        <v>16</v>
      </c>
      <c r="P62" s="131" t="s">
        <v>92</v>
      </c>
      <c r="Q62" s="131" t="s">
        <v>22</v>
      </c>
      <c r="R62" s="131" t="s">
        <v>22</v>
      </c>
      <c r="S62" s="82"/>
      <c r="T62" s="130" t="s">
        <v>25</v>
      </c>
      <c r="U62" s="131" t="s">
        <v>28</v>
      </c>
      <c r="V62" s="131" t="s">
        <v>17</v>
      </c>
      <c r="W62" s="130" t="s">
        <v>17</v>
      </c>
      <c r="X62" s="131" t="s">
        <v>17</v>
      </c>
      <c r="Y62" s="130" t="s">
        <v>34</v>
      </c>
      <c r="Z62" s="131"/>
      <c r="AA62" s="82"/>
      <c r="AB62" s="131" t="s">
        <v>17</v>
      </c>
      <c r="AC62" s="130" t="s">
        <v>34</v>
      </c>
      <c r="AD62" s="131" t="s">
        <v>23</v>
      </c>
      <c r="AE62" s="131" t="s">
        <v>25</v>
      </c>
      <c r="AF62" s="130" t="s">
        <v>25</v>
      </c>
      <c r="AG62" s="131" t="s">
        <v>35</v>
      </c>
      <c r="AH62" s="131" t="s">
        <v>35</v>
      </c>
      <c r="AI62" s="82"/>
      <c r="AJ62" s="130" t="s">
        <v>92</v>
      </c>
      <c r="AK62" s="131" t="s">
        <v>72</v>
      </c>
      <c r="AL62" s="131" t="s">
        <v>16</v>
      </c>
      <c r="AM62" s="131" t="s">
        <v>16</v>
      </c>
      <c r="AN62" s="131" t="s">
        <v>17</v>
      </c>
      <c r="AO62" s="131" t="s">
        <v>24</v>
      </c>
      <c r="AP62" s="131" t="s">
        <v>24</v>
      </c>
      <c r="AQ62" s="82"/>
      <c r="AR62" s="88">
        <f t="shared" si="4"/>
        <v>33</v>
      </c>
      <c r="AS62" s="7">
        <f t="shared" si="3"/>
        <v>5</v>
      </c>
      <c r="BA62" s="98"/>
      <c r="BB62" s="98"/>
      <c r="BD62" s="7"/>
      <c r="BE62" s="7"/>
      <c r="BF62" s="7"/>
      <c r="BI62" s="7"/>
    </row>
    <row r="63" spans="2:61" ht="35.25" customHeight="1" x14ac:dyDescent="0.35">
      <c r="B63" s="123">
        <v>9</v>
      </c>
      <c r="C63" s="125" t="s">
        <v>207</v>
      </c>
      <c r="D63" s="131" t="s">
        <v>17</v>
      </c>
      <c r="E63" s="131" t="s">
        <v>16</v>
      </c>
      <c r="F63" s="130" t="s">
        <v>25</v>
      </c>
      <c r="G63" s="130" t="s">
        <v>23</v>
      </c>
      <c r="H63" s="131" t="s">
        <v>130</v>
      </c>
      <c r="I63" s="131" t="s">
        <v>130</v>
      </c>
      <c r="J63" s="131"/>
      <c r="K63" s="82"/>
      <c r="L63" s="130" t="s">
        <v>28</v>
      </c>
      <c r="M63" s="131" t="s">
        <v>21</v>
      </c>
      <c r="N63" s="131" t="s">
        <v>16</v>
      </c>
      <c r="O63" s="130" t="s">
        <v>25</v>
      </c>
      <c r="P63" s="131" t="s">
        <v>141</v>
      </c>
      <c r="Q63" s="131"/>
      <c r="R63" s="131"/>
      <c r="S63" s="82"/>
      <c r="T63" s="130" t="s">
        <v>19</v>
      </c>
      <c r="U63" s="131" t="s">
        <v>25</v>
      </c>
      <c r="V63" s="131" t="s">
        <v>17</v>
      </c>
      <c r="W63" s="130" t="s">
        <v>17</v>
      </c>
      <c r="X63" s="131" t="s">
        <v>17</v>
      </c>
      <c r="Y63" s="130" t="s">
        <v>21</v>
      </c>
      <c r="Z63" s="131" t="s">
        <v>23</v>
      </c>
      <c r="AA63" s="82"/>
      <c r="AB63" s="131" t="s">
        <v>17</v>
      </c>
      <c r="AC63" s="130" t="s">
        <v>21</v>
      </c>
      <c r="AD63" s="131" t="s">
        <v>130</v>
      </c>
      <c r="AE63" s="131" t="s">
        <v>16</v>
      </c>
      <c r="AF63" s="130" t="s">
        <v>16</v>
      </c>
      <c r="AG63" s="131" t="s">
        <v>92</v>
      </c>
      <c r="AH63" s="131" t="s">
        <v>92</v>
      </c>
      <c r="AI63" s="82"/>
      <c r="AJ63" s="130" t="s">
        <v>141</v>
      </c>
      <c r="AK63" s="131" t="s">
        <v>23</v>
      </c>
      <c r="AL63" s="131" t="s">
        <v>25</v>
      </c>
      <c r="AM63" s="131" t="s">
        <v>25</v>
      </c>
      <c r="AN63" s="131" t="s">
        <v>17</v>
      </c>
      <c r="AO63" s="131"/>
      <c r="AP63" s="131"/>
      <c r="AQ63" s="82"/>
      <c r="AR63" s="88">
        <f t="shared" si="4"/>
        <v>30</v>
      </c>
      <c r="AS63" s="7">
        <f t="shared" si="3"/>
        <v>5</v>
      </c>
      <c r="BA63" s="98"/>
      <c r="BB63" s="98"/>
      <c r="BD63" s="7"/>
      <c r="BE63" s="7"/>
      <c r="BF63" s="7"/>
      <c r="BI63" s="7"/>
    </row>
    <row r="64" spans="2:61" ht="35.25" customHeight="1" x14ac:dyDescent="0.35">
      <c r="B64" s="123">
        <v>10</v>
      </c>
      <c r="C64" s="125" t="s">
        <v>208</v>
      </c>
      <c r="D64" s="131" t="s">
        <v>17</v>
      </c>
      <c r="E64" s="131" t="s">
        <v>25</v>
      </c>
      <c r="F64" s="130" t="s">
        <v>16</v>
      </c>
      <c r="G64" s="130" t="s">
        <v>21</v>
      </c>
      <c r="H64" s="131" t="s">
        <v>27</v>
      </c>
      <c r="I64" s="131" t="s">
        <v>27</v>
      </c>
      <c r="J64" s="131"/>
      <c r="K64" s="82"/>
      <c r="L64" s="130" t="s">
        <v>262</v>
      </c>
      <c r="M64" s="131"/>
      <c r="N64" s="131" t="s">
        <v>25</v>
      </c>
      <c r="O64" s="130" t="s">
        <v>16</v>
      </c>
      <c r="P64" s="131" t="s">
        <v>141</v>
      </c>
      <c r="Q64" s="131" t="s">
        <v>31</v>
      </c>
      <c r="R64" s="131" t="s">
        <v>31</v>
      </c>
      <c r="S64" s="82"/>
      <c r="T64" s="130" t="s">
        <v>25</v>
      </c>
      <c r="U64" s="131" t="s">
        <v>28</v>
      </c>
      <c r="V64" s="131" t="s">
        <v>17</v>
      </c>
      <c r="W64" s="130" t="s">
        <v>17</v>
      </c>
      <c r="X64" s="131" t="s">
        <v>17</v>
      </c>
      <c r="Y64" s="130"/>
      <c r="Z64" s="131" t="s">
        <v>21</v>
      </c>
      <c r="AA64" s="82"/>
      <c r="AB64" s="131" t="s">
        <v>17</v>
      </c>
      <c r="AC64" s="130"/>
      <c r="AD64" s="131" t="s">
        <v>27</v>
      </c>
      <c r="AE64" s="131" t="s">
        <v>25</v>
      </c>
      <c r="AF64" s="130" t="s">
        <v>25</v>
      </c>
      <c r="AG64" s="131" t="s">
        <v>92</v>
      </c>
      <c r="AH64" s="131" t="s">
        <v>92</v>
      </c>
      <c r="AI64" s="82"/>
      <c r="AJ64" s="130" t="s">
        <v>141</v>
      </c>
      <c r="AK64" s="131" t="s">
        <v>21</v>
      </c>
      <c r="AL64" s="131" t="s">
        <v>16</v>
      </c>
      <c r="AM64" s="131" t="s">
        <v>16</v>
      </c>
      <c r="AN64" s="131" t="s">
        <v>17</v>
      </c>
      <c r="AO64" s="131"/>
      <c r="AP64" s="131"/>
      <c r="AQ64" s="82"/>
      <c r="AR64" s="88">
        <f t="shared" si="4"/>
        <v>29</v>
      </c>
      <c r="AS64" s="7">
        <f t="shared" si="3"/>
        <v>5</v>
      </c>
      <c r="BA64" s="98"/>
      <c r="BB64" s="98"/>
      <c r="BD64" s="7"/>
      <c r="BE64" s="7"/>
      <c r="BF64" s="7"/>
      <c r="BI64" s="7"/>
    </row>
    <row r="65" spans="2:61" ht="35.25" customHeight="1" x14ac:dyDescent="0.35">
      <c r="B65" s="123">
        <v>11</v>
      </c>
      <c r="C65" s="125" t="s">
        <v>209</v>
      </c>
      <c r="D65" s="131" t="s">
        <v>17</v>
      </c>
      <c r="E65" s="131" t="s">
        <v>25</v>
      </c>
      <c r="F65" s="130" t="s">
        <v>16</v>
      </c>
      <c r="G65" s="130" t="s">
        <v>23</v>
      </c>
      <c r="H65" s="131" t="s">
        <v>27</v>
      </c>
      <c r="I65" s="131" t="s">
        <v>27</v>
      </c>
      <c r="J65" s="131"/>
      <c r="K65" s="82"/>
      <c r="L65" s="130" t="s">
        <v>34</v>
      </c>
      <c r="M65" s="131" t="s">
        <v>34</v>
      </c>
      <c r="N65" s="131" t="s">
        <v>25</v>
      </c>
      <c r="O65" s="130" t="s">
        <v>16</v>
      </c>
      <c r="P65" s="131" t="s">
        <v>92</v>
      </c>
      <c r="Q65" s="131" t="s">
        <v>22</v>
      </c>
      <c r="R65" s="131" t="s">
        <v>22</v>
      </c>
      <c r="S65" s="82"/>
      <c r="T65" s="130" t="s">
        <v>25</v>
      </c>
      <c r="U65" s="131" t="s">
        <v>28</v>
      </c>
      <c r="V65" s="131" t="s">
        <v>17</v>
      </c>
      <c r="W65" s="130" t="s">
        <v>17</v>
      </c>
      <c r="X65" s="131" t="s">
        <v>17</v>
      </c>
      <c r="Y65" s="130" t="s">
        <v>34</v>
      </c>
      <c r="Z65" s="131" t="s">
        <v>23</v>
      </c>
      <c r="AA65" s="82"/>
      <c r="AB65" s="131" t="s">
        <v>17</v>
      </c>
      <c r="AC65" s="130" t="s">
        <v>34</v>
      </c>
      <c r="AD65" s="131" t="s">
        <v>27</v>
      </c>
      <c r="AE65" s="131" t="s">
        <v>25</v>
      </c>
      <c r="AF65" s="130" t="s">
        <v>25</v>
      </c>
      <c r="AG65" s="131" t="s">
        <v>35</v>
      </c>
      <c r="AH65" s="131" t="s">
        <v>35</v>
      </c>
      <c r="AI65" s="82"/>
      <c r="AJ65" s="130" t="s">
        <v>92</v>
      </c>
      <c r="AK65" s="131" t="s">
        <v>23</v>
      </c>
      <c r="AL65" s="131" t="s">
        <v>16</v>
      </c>
      <c r="AM65" s="131" t="s">
        <v>16</v>
      </c>
      <c r="AN65" s="131" t="s">
        <v>17</v>
      </c>
      <c r="AO65" s="131"/>
      <c r="AP65" s="131"/>
      <c r="AQ65" s="82"/>
      <c r="AR65" s="88">
        <f t="shared" si="4"/>
        <v>32</v>
      </c>
      <c r="AS65" s="7">
        <f t="shared" si="3"/>
        <v>5</v>
      </c>
      <c r="BA65" s="98"/>
      <c r="BB65" s="98"/>
      <c r="BD65" s="7"/>
      <c r="BE65" s="7"/>
      <c r="BF65" s="7"/>
      <c r="BI65" s="7"/>
    </row>
    <row r="66" spans="2:61" ht="35.25" customHeight="1" x14ac:dyDescent="0.35">
      <c r="B66" s="123">
        <v>12</v>
      </c>
      <c r="C66" s="125" t="s">
        <v>210</v>
      </c>
      <c r="D66" s="131" t="s">
        <v>17</v>
      </c>
      <c r="E66" s="131" t="s">
        <v>25</v>
      </c>
      <c r="F66" s="130" t="s">
        <v>16</v>
      </c>
      <c r="G66" s="130" t="s">
        <v>23</v>
      </c>
      <c r="H66" s="131" t="s">
        <v>27</v>
      </c>
      <c r="I66" s="131" t="s">
        <v>27</v>
      </c>
      <c r="J66" s="131"/>
      <c r="K66" s="82"/>
      <c r="L66" s="130" t="s">
        <v>34</v>
      </c>
      <c r="M66" s="131" t="s">
        <v>34</v>
      </c>
      <c r="N66" s="131" t="s">
        <v>25</v>
      </c>
      <c r="O66" s="130" t="s">
        <v>16</v>
      </c>
      <c r="P66" s="131" t="s">
        <v>141</v>
      </c>
      <c r="Q66" s="131" t="s">
        <v>22</v>
      </c>
      <c r="R66" s="131" t="s">
        <v>22</v>
      </c>
      <c r="S66" s="82"/>
      <c r="T66" s="130" t="s">
        <v>25</v>
      </c>
      <c r="U66" s="131" t="s">
        <v>28</v>
      </c>
      <c r="V66" s="131" t="s">
        <v>17</v>
      </c>
      <c r="W66" s="130" t="s">
        <v>17</v>
      </c>
      <c r="X66" s="131" t="s">
        <v>17</v>
      </c>
      <c r="Y66" s="130" t="s">
        <v>34</v>
      </c>
      <c r="Z66" s="131" t="s">
        <v>23</v>
      </c>
      <c r="AA66" s="82"/>
      <c r="AB66" s="131" t="s">
        <v>17</v>
      </c>
      <c r="AC66" s="130" t="s">
        <v>34</v>
      </c>
      <c r="AD66" s="131" t="s">
        <v>27</v>
      </c>
      <c r="AE66" s="131" t="s">
        <v>25</v>
      </c>
      <c r="AF66" s="130" t="s">
        <v>25</v>
      </c>
      <c r="AG66" s="131" t="s">
        <v>35</v>
      </c>
      <c r="AH66" s="131" t="s">
        <v>35</v>
      </c>
      <c r="AI66" s="82"/>
      <c r="AJ66" s="130" t="s">
        <v>141</v>
      </c>
      <c r="AK66" s="131" t="s">
        <v>23</v>
      </c>
      <c r="AL66" s="131" t="s">
        <v>16</v>
      </c>
      <c r="AM66" s="131" t="s">
        <v>16</v>
      </c>
      <c r="AN66" s="131" t="s">
        <v>17</v>
      </c>
      <c r="AO66" s="131" t="s">
        <v>92</v>
      </c>
      <c r="AP66" s="131" t="s">
        <v>92</v>
      </c>
      <c r="AQ66" s="82"/>
      <c r="AR66" s="88">
        <f t="shared" si="4"/>
        <v>34</v>
      </c>
      <c r="AS66" s="7">
        <f t="shared" si="3"/>
        <v>5</v>
      </c>
      <c r="BD66" s="7"/>
      <c r="BE66" s="7"/>
      <c r="BF66" s="7"/>
      <c r="BI66" s="7"/>
    </row>
    <row r="67" spans="2:61" ht="35.25" customHeight="1" x14ac:dyDescent="0.35">
      <c r="B67" s="123">
        <v>13</v>
      </c>
      <c r="C67" s="125" t="s">
        <v>211</v>
      </c>
      <c r="D67" s="131" t="s">
        <v>20</v>
      </c>
      <c r="E67" s="131" t="s">
        <v>80</v>
      </c>
      <c r="F67" s="130" t="s">
        <v>14</v>
      </c>
      <c r="G67" s="130" t="s">
        <v>32</v>
      </c>
      <c r="H67" s="131" t="s">
        <v>27</v>
      </c>
      <c r="I67" s="131" t="s">
        <v>27</v>
      </c>
      <c r="J67" s="131"/>
      <c r="K67" s="82"/>
      <c r="L67" s="130" t="s">
        <v>262</v>
      </c>
      <c r="M67" s="131" t="s">
        <v>129</v>
      </c>
      <c r="N67" s="131" t="s">
        <v>80</v>
      </c>
      <c r="O67" s="130" t="s">
        <v>14</v>
      </c>
      <c r="P67" s="131" t="s">
        <v>128</v>
      </c>
      <c r="Q67" s="131" t="s">
        <v>22</v>
      </c>
      <c r="R67" s="131" t="s">
        <v>22</v>
      </c>
      <c r="S67" s="82"/>
      <c r="T67" s="130"/>
      <c r="U67" s="131" t="s">
        <v>28</v>
      </c>
      <c r="V67" s="131" t="s">
        <v>20</v>
      </c>
      <c r="W67" s="130" t="s">
        <v>20</v>
      </c>
      <c r="X67" s="131" t="s">
        <v>20</v>
      </c>
      <c r="Y67" s="130" t="s">
        <v>129</v>
      </c>
      <c r="Z67" s="131" t="s">
        <v>32</v>
      </c>
      <c r="AA67" s="82"/>
      <c r="AB67" s="131" t="s">
        <v>20</v>
      </c>
      <c r="AC67" s="130"/>
      <c r="AD67" s="131" t="s">
        <v>27</v>
      </c>
      <c r="AE67" s="131" t="s">
        <v>80</v>
      </c>
      <c r="AF67" s="130"/>
      <c r="AG67" s="131"/>
      <c r="AH67" s="131"/>
      <c r="AI67" s="82"/>
      <c r="AJ67" s="130" t="s">
        <v>128</v>
      </c>
      <c r="AK67" s="131" t="s">
        <v>32</v>
      </c>
      <c r="AL67" s="131" t="s">
        <v>14</v>
      </c>
      <c r="AM67" s="131" t="s">
        <v>14</v>
      </c>
      <c r="AN67" s="131" t="s">
        <v>20</v>
      </c>
      <c r="AO67" s="131" t="s">
        <v>26</v>
      </c>
      <c r="AP67" s="131" t="s">
        <v>26</v>
      </c>
      <c r="AQ67" s="82"/>
      <c r="AR67" s="88">
        <f t="shared" si="4"/>
        <v>29</v>
      </c>
      <c r="AS67" s="7">
        <f t="shared" si="3"/>
        <v>0</v>
      </c>
      <c r="BA67" s="98"/>
      <c r="BB67" s="98"/>
      <c r="BD67" s="7"/>
      <c r="BE67" s="7"/>
      <c r="BF67" s="7"/>
      <c r="BI67" s="7"/>
    </row>
    <row r="68" spans="2:61" ht="35.25" customHeight="1" x14ac:dyDescent="0.35">
      <c r="B68" s="123">
        <v>14</v>
      </c>
      <c r="C68" s="125" t="s">
        <v>212</v>
      </c>
      <c r="D68" s="131" t="s">
        <v>17</v>
      </c>
      <c r="E68" s="131" t="s">
        <v>80</v>
      </c>
      <c r="F68" s="130" t="s">
        <v>25</v>
      </c>
      <c r="G68" s="130" t="s">
        <v>23</v>
      </c>
      <c r="H68" s="131" t="s">
        <v>130</v>
      </c>
      <c r="I68" s="131" t="s">
        <v>130</v>
      </c>
      <c r="J68" s="131"/>
      <c r="K68" s="82"/>
      <c r="L68" s="130" t="s">
        <v>28</v>
      </c>
      <c r="M68" s="131" t="s">
        <v>21</v>
      </c>
      <c r="N68" s="131" t="s">
        <v>80</v>
      </c>
      <c r="O68" s="130" t="s">
        <v>25</v>
      </c>
      <c r="P68" s="131" t="s">
        <v>128</v>
      </c>
      <c r="Q68" s="131"/>
      <c r="R68" s="131"/>
      <c r="S68" s="82"/>
      <c r="T68" s="130" t="s">
        <v>19</v>
      </c>
      <c r="U68" s="131" t="s">
        <v>25</v>
      </c>
      <c r="V68" s="131" t="s">
        <v>17</v>
      </c>
      <c r="W68" s="130" t="s">
        <v>17</v>
      </c>
      <c r="X68" s="131" t="s">
        <v>17</v>
      </c>
      <c r="Y68" s="130" t="s">
        <v>21</v>
      </c>
      <c r="Z68" s="131" t="s">
        <v>23</v>
      </c>
      <c r="AA68" s="82"/>
      <c r="AB68" s="131" t="s">
        <v>17</v>
      </c>
      <c r="AC68" s="130" t="s">
        <v>21</v>
      </c>
      <c r="AD68" s="131" t="s">
        <v>130</v>
      </c>
      <c r="AE68" s="131" t="s">
        <v>80</v>
      </c>
      <c r="AF68" s="130"/>
      <c r="AG68" s="131" t="s">
        <v>92</v>
      </c>
      <c r="AH68" s="131" t="s">
        <v>92</v>
      </c>
      <c r="AI68" s="82"/>
      <c r="AJ68" s="130" t="s">
        <v>128</v>
      </c>
      <c r="AK68" s="131" t="s">
        <v>23</v>
      </c>
      <c r="AL68" s="131" t="s">
        <v>25</v>
      </c>
      <c r="AM68" s="131" t="s">
        <v>25</v>
      </c>
      <c r="AN68" s="131" t="s">
        <v>17</v>
      </c>
      <c r="AO68" s="131"/>
      <c r="AP68" s="131"/>
      <c r="AQ68" s="82"/>
      <c r="AR68" s="88">
        <f t="shared" si="4"/>
        <v>29</v>
      </c>
      <c r="AS68" s="7">
        <f t="shared" si="3"/>
        <v>5</v>
      </c>
      <c r="BA68" s="98"/>
      <c r="BB68" s="98"/>
      <c r="BD68" s="7"/>
      <c r="BE68" s="7"/>
      <c r="BF68" s="7"/>
      <c r="BI68" s="7"/>
    </row>
    <row r="69" spans="2:61" ht="35.25" customHeight="1" x14ac:dyDescent="0.35">
      <c r="B69" s="123">
        <v>15</v>
      </c>
      <c r="C69" s="125" t="s">
        <v>213</v>
      </c>
      <c r="D69" s="131" t="s">
        <v>17</v>
      </c>
      <c r="E69" s="131" t="s">
        <v>25</v>
      </c>
      <c r="F69" s="130" t="s">
        <v>16</v>
      </c>
      <c r="G69" s="130" t="s">
        <v>72</v>
      </c>
      <c r="H69" s="131" t="s">
        <v>27</v>
      </c>
      <c r="I69" s="131" t="s">
        <v>27</v>
      </c>
      <c r="J69" s="131"/>
      <c r="K69" s="82"/>
      <c r="L69" s="130" t="s">
        <v>34</v>
      </c>
      <c r="M69" s="131" t="s">
        <v>34</v>
      </c>
      <c r="N69" s="131" t="s">
        <v>25</v>
      </c>
      <c r="O69" s="130" t="s">
        <v>16</v>
      </c>
      <c r="P69" s="131"/>
      <c r="Q69" s="131"/>
      <c r="R69" s="131"/>
      <c r="S69" s="82"/>
      <c r="T69" s="130" t="s">
        <v>25</v>
      </c>
      <c r="U69" s="131" t="s">
        <v>28</v>
      </c>
      <c r="V69" s="131" t="s">
        <v>17</v>
      </c>
      <c r="W69" s="130" t="s">
        <v>17</v>
      </c>
      <c r="X69" s="131" t="s">
        <v>17</v>
      </c>
      <c r="Y69" s="130" t="s">
        <v>34</v>
      </c>
      <c r="Z69" s="131"/>
      <c r="AA69" s="82"/>
      <c r="AB69" s="131" t="s">
        <v>17</v>
      </c>
      <c r="AC69" s="130" t="s">
        <v>34</v>
      </c>
      <c r="AD69" s="131" t="s">
        <v>27</v>
      </c>
      <c r="AE69" s="131" t="s">
        <v>25</v>
      </c>
      <c r="AF69" s="130" t="s">
        <v>25</v>
      </c>
      <c r="AG69" s="131" t="s">
        <v>37</v>
      </c>
      <c r="AH69" s="131" t="s">
        <v>37</v>
      </c>
      <c r="AI69" s="82"/>
      <c r="AJ69" s="130"/>
      <c r="AK69" s="131" t="s">
        <v>72</v>
      </c>
      <c r="AL69" s="131" t="s">
        <v>16</v>
      </c>
      <c r="AM69" s="131" t="s">
        <v>16</v>
      </c>
      <c r="AN69" s="131" t="s">
        <v>17</v>
      </c>
      <c r="AO69" s="131" t="s">
        <v>26</v>
      </c>
      <c r="AP69" s="131" t="s">
        <v>26</v>
      </c>
      <c r="AQ69" s="82"/>
      <c r="AR69" s="88">
        <f t="shared" si="4"/>
        <v>29</v>
      </c>
      <c r="AS69" s="7">
        <f t="shared" si="3"/>
        <v>5</v>
      </c>
      <c r="BA69" s="98"/>
      <c r="BB69" s="98"/>
      <c r="BD69" s="7"/>
      <c r="BE69" s="7"/>
      <c r="BF69" s="7"/>
      <c r="BI69" s="7"/>
    </row>
    <row r="70" spans="2:61" ht="35.25" customHeight="1" x14ac:dyDescent="0.35">
      <c r="B70" s="123">
        <v>16</v>
      </c>
      <c r="C70" s="126" t="s">
        <v>214</v>
      </c>
      <c r="D70" s="131" t="s">
        <v>20</v>
      </c>
      <c r="E70" s="131" t="s">
        <v>80</v>
      </c>
      <c r="F70" s="130" t="s">
        <v>14</v>
      </c>
      <c r="G70" s="130" t="s">
        <v>32</v>
      </c>
      <c r="H70" s="131" t="s">
        <v>23</v>
      </c>
      <c r="I70" s="131" t="s">
        <v>23</v>
      </c>
      <c r="J70" s="131"/>
      <c r="K70" s="82"/>
      <c r="L70" s="130" t="s">
        <v>262</v>
      </c>
      <c r="M70" s="131" t="s">
        <v>129</v>
      </c>
      <c r="N70" s="131" t="s">
        <v>80</v>
      </c>
      <c r="O70" s="130" t="s">
        <v>14</v>
      </c>
      <c r="P70" s="131" t="s">
        <v>128</v>
      </c>
      <c r="Q70" s="131" t="s">
        <v>31</v>
      </c>
      <c r="R70" s="131" t="s">
        <v>31</v>
      </c>
      <c r="S70" s="82"/>
      <c r="T70" s="130"/>
      <c r="U70" s="131" t="s">
        <v>28</v>
      </c>
      <c r="V70" s="131" t="s">
        <v>20</v>
      </c>
      <c r="W70" s="130" t="s">
        <v>20</v>
      </c>
      <c r="X70" s="131" t="s">
        <v>20</v>
      </c>
      <c r="Y70" s="130" t="s">
        <v>129</v>
      </c>
      <c r="Z70" s="131" t="s">
        <v>32</v>
      </c>
      <c r="AA70" s="82"/>
      <c r="AB70" s="131" t="s">
        <v>20</v>
      </c>
      <c r="AC70" s="130"/>
      <c r="AD70" s="131" t="s">
        <v>23</v>
      </c>
      <c r="AE70" s="131" t="s">
        <v>80</v>
      </c>
      <c r="AF70" s="130"/>
      <c r="AG70" s="131" t="s">
        <v>92</v>
      </c>
      <c r="AH70" s="131" t="s">
        <v>92</v>
      </c>
      <c r="AI70" s="82"/>
      <c r="AJ70" s="130" t="s">
        <v>128</v>
      </c>
      <c r="AK70" s="131" t="s">
        <v>32</v>
      </c>
      <c r="AL70" s="131" t="s">
        <v>14</v>
      </c>
      <c r="AM70" s="131" t="s">
        <v>14</v>
      </c>
      <c r="AN70" s="131" t="s">
        <v>20</v>
      </c>
      <c r="AO70" s="131" t="s">
        <v>26</v>
      </c>
      <c r="AP70" s="131" t="s">
        <v>26</v>
      </c>
      <c r="AQ70" s="82"/>
      <c r="AR70" s="88">
        <f t="shared" si="4"/>
        <v>31</v>
      </c>
      <c r="AS70" s="7">
        <f t="shared" si="3"/>
        <v>0</v>
      </c>
      <c r="BD70" s="7"/>
      <c r="BE70" s="7"/>
      <c r="BF70" s="7"/>
      <c r="BI70" s="7"/>
    </row>
    <row r="71" spans="2:61" ht="35.25" customHeight="1" x14ac:dyDescent="0.35">
      <c r="B71" s="123">
        <v>17</v>
      </c>
      <c r="C71" s="125" t="s">
        <v>215</v>
      </c>
      <c r="D71" s="131" t="s">
        <v>17</v>
      </c>
      <c r="E71" s="131" t="s">
        <v>80</v>
      </c>
      <c r="F71" s="130" t="s">
        <v>25</v>
      </c>
      <c r="G71" s="130" t="s">
        <v>21</v>
      </c>
      <c r="H71" s="131"/>
      <c r="I71" s="131"/>
      <c r="J71" s="131"/>
      <c r="K71" s="82"/>
      <c r="L71" s="130" t="s">
        <v>28</v>
      </c>
      <c r="M71" s="131" t="s">
        <v>15</v>
      </c>
      <c r="N71" s="131" t="s">
        <v>80</v>
      </c>
      <c r="O71" s="130" t="s">
        <v>25</v>
      </c>
      <c r="P71" s="131" t="s">
        <v>92</v>
      </c>
      <c r="Q71" s="131"/>
      <c r="R71" s="131"/>
      <c r="S71" s="82"/>
      <c r="T71" s="130" t="s">
        <v>19</v>
      </c>
      <c r="U71" s="131" t="s">
        <v>25</v>
      </c>
      <c r="V71" s="131" t="s">
        <v>17</v>
      </c>
      <c r="W71" s="130" t="s">
        <v>17</v>
      </c>
      <c r="X71" s="131" t="s">
        <v>17</v>
      </c>
      <c r="Y71" s="130" t="s">
        <v>15</v>
      </c>
      <c r="Z71" s="131" t="s">
        <v>21</v>
      </c>
      <c r="AA71" s="82"/>
      <c r="AB71" s="131" t="s">
        <v>17</v>
      </c>
      <c r="AC71" s="130" t="s">
        <v>15</v>
      </c>
      <c r="AD71" s="131"/>
      <c r="AE71" s="131" t="s">
        <v>80</v>
      </c>
      <c r="AF71" s="130"/>
      <c r="AG71" s="131" t="s">
        <v>37</v>
      </c>
      <c r="AH71" s="131" t="s">
        <v>37</v>
      </c>
      <c r="AI71" s="82"/>
      <c r="AJ71" s="130" t="s">
        <v>92</v>
      </c>
      <c r="AK71" s="131" t="s">
        <v>21</v>
      </c>
      <c r="AL71" s="131" t="s">
        <v>25</v>
      </c>
      <c r="AM71" s="131" t="s">
        <v>25</v>
      </c>
      <c r="AN71" s="131" t="s">
        <v>17</v>
      </c>
      <c r="AO71" s="131" t="s">
        <v>24</v>
      </c>
      <c r="AP71" s="131" t="s">
        <v>24</v>
      </c>
      <c r="AQ71" s="82"/>
      <c r="AR71" s="88">
        <f t="shared" si="4"/>
        <v>28</v>
      </c>
      <c r="AS71" s="7">
        <f t="shared" si="3"/>
        <v>5</v>
      </c>
      <c r="BD71" s="7"/>
      <c r="BE71" s="7"/>
      <c r="BF71" s="7"/>
      <c r="BI71" s="7"/>
    </row>
    <row r="72" spans="2:61" ht="35.25" customHeight="1" x14ac:dyDescent="0.35">
      <c r="B72" s="123">
        <v>18</v>
      </c>
      <c r="C72" s="125" t="s">
        <v>216</v>
      </c>
      <c r="D72" s="131" t="s">
        <v>17</v>
      </c>
      <c r="E72" s="131" t="s">
        <v>16</v>
      </c>
      <c r="F72" s="130" t="s">
        <v>25</v>
      </c>
      <c r="G72" s="130" t="s">
        <v>21</v>
      </c>
      <c r="H72" s="131"/>
      <c r="I72" s="131"/>
      <c r="J72" s="131"/>
      <c r="K72" s="82"/>
      <c r="L72" s="130" t="s">
        <v>28</v>
      </c>
      <c r="M72" s="131" t="s">
        <v>15</v>
      </c>
      <c r="N72" s="131" t="s">
        <v>16</v>
      </c>
      <c r="O72" s="130" t="s">
        <v>25</v>
      </c>
      <c r="P72" s="131"/>
      <c r="Q72" s="131" t="s">
        <v>31</v>
      </c>
      <c r="R72" s="131" t="s">
        <v>31</v>
      </c>
      <c r="S72" s="82"/>
      <c r="T72" s="130" t="s">
        <v>19</v>
      </c>
      <c r="U72" s="131" t="s">
        <v>25</v>
      </c>
      <c r="V72" s="131" t="s">
        <v>17</v>
      </c>
      <c r="W72" s="130" t="s">
        <v>17</v>
      </c>
      <c r="X72" s="131" t="s">
        <v>17</v>
      </c>
      <c r="Y72" s="130" t="s">
        <v>15</v>
      </c>
      <c r="Z72" s="131" t="s">
        <v>21</v>
      </c>
      <c r="AA72" s="82"/>
      <c r="AB72" s="131" t="s">
        <v>17</v>
      </c>
      <c r="AC72" s="130" t="s">
        <v>15</v>
      </c>
      <c r="AD72" s="131"/>
      <c r="AE72" s="7" t="s">
        <v>16</v>
      </c>
      <c r="AF72" s="130" t="s">
        <v>16</v>
      </c>
      <c r="AG72" s="131" t="s">
        <v>92</v>
      </c>
      <c r="AH72" s="131" t="s">
        <v>92</v>
      </c>
      <c r="AI72" s="82"/>
      <c r="AJ72" s="130"/>
      <c r="AK72" s="131" t="s">
        <v>21</v>
      </c>
      <c r="AL72" s="131" t="s">
        <v>25</v>
      </c>
      <c r="AM72" s="131" t="s">
        <v>25</v>
      </c>
      <c r="AN72" s="131" t="s">
        <v>17</v>
      </c>
      <c r="AO72" s="131" t="s">
        <v>29</v>
      </c>
      <c r="AP72" s="131" t="s">
        <v>29</v>
      </c>
      <c r="AQ72" s="82"/>
      <c r="AR72" s="88">
        <f t="shared" si="4"/>
        <v>29</v>
      </c>
      <c r="AS72" s="7">
        <f t="shared" si="3"/>
        <v>5</v>
      </c>
      <c r="BA72" s="98"/>
      <c r="BB72" s="98"/>
      <c r="BD72" s="7"/>
      <c r="BE72" s="7"/>
      <c r="BF72" s="7"/>
      <c r="BI72" s="7"/>
    </row>
    <row r="73" spans="2:61" ht="35.25" customHeight="1" x14ac:dyDescent="0.35">
      <c r="B73" s="123">
        <v>19</v>
      </c>
      <c r="C73" s="125" t="s">
        <v>217</v>
      </c>
      <c r="D73" s="131" t="s">
        <v>17</v>
      </c>
      <c r="E73" s="131" t="s">
        <v>25</v>
      </c>
      <c r="F73" s="7" t="s">
        <v>16</v>
      </c>
      <c r="G73" s="131" t="s">
        <v>21</v>
      </c>
      <c r="H73" s="131" t="s">
        <v>27</v>
      </c>
      <c r="I73" s="131" t="s">
        <v>27</v>
      </c>
      <c r="J73" s="131"/>
      <c r="K73" s="82"/>
      <c r="L73" s="131" t="s">
        <v>262</v>
      </c>
      <c r="M73" s="131"/>
      <c r="N73" s="131" t="s">
        <v>25</v>
      </c>
      <c r="O73" s="7" t="s">
        <v>16</v>
      </c>
      <c r="P73" s="131" t="s">
        <v>141</v>
      </c>
      <c r="Q73" s="131" t="s">
        <v>31</v>
      </c>
      <c r="R73" s="131" t="s">
        <v>31</v>
      </c>
      <c r="S73" s="82"/>
      <c r="T73" s="131" t="s">
        <v>25</v>
      </c>
      <c r="U73" s="131" t="s">
        <v>28</v>
      </c>
      <c r="V73" s="131" t="s">
        <v>17</v>
      </c>
      <c r="W73" s="7" t="s">
        <v>17</v>
      </c>
      <c r="X73" s="131" t="s">
        <v>17</v>
      </c>
      <c r="Z73" s="131" t="s">
        <v>21</v>
      </c>
      <c r="AA73" s="82"/>
      <c r="AB73" s="131" t="s">
        <v>17</v>
      </c>
      <c r="AD73" s="131" t="s">
        <v>27</v>
      </c>
      <c r="AE73" s="131" t="s">
        <v>25</v>
      </c>
      <c r="AF73" s="131" t="s">
        <v>25</v>
      </c>
      <c r="AG73" s="131" t="s">
        <v>92</v>
      </c>
      <c r="AH73" s="131" t="s">
        <v>92</v>
      </c>
      <c r="AI73" s="82"/>
      <c r="AJ73" s="131" t="s">
        <v>141</v>
      </c>
      <c r="AK73" s="131" t="s">
        <v>21</v>
      </c>
      <c r="AL73" s="131" t="s">
        <v>16</v>
      </c>
      <c r="AM73" s="131" t="s">
        <v>16</v>
      </c>
      <c r="AN73" s="131" t="s">
        <v>17</v>
      </c>
      <c r="AO73" s="131"/>
      <c r="AP73" s="131"/>
      <c r="AQ73" s="82"/>
      <c r="AR73" s="88">
        <f t="shared" si="4"/>
        <v>29</v>
      </c>
      <c r="AS73" s="7">
        <f t="shared" si="3"/>
        <v>5</v>
      </c>
      <c r="BA73" s="98"/>
      <c r="BB73" s="98"/>
      <c r="BD73" s="7"/>
      <c r="BE73" s="7"/>
      <c r="BF73" s="7"/>
      <c r="BI73" s="7"/>
    </row>
    <row r="74" spans="2:61" ht="35.25" customHeight="1" x14ac:dyDescent="0.35">
      <c r="B74" s="123">
        <v>20</v>
      </c>
      <c r="C74" s="125" t="s">
        <v>218</v>
      </c>
      <c r="D74" s="131" t="s">
        <v>17</v>
      </c>
      <c r="E74" s="131" t="s">
        <v>16</v>
      </c>
      <c r="F74" s="130" t="s">
        <v>25</v>
      </c>
      <c r="G74" s="130"/>
      <c r="H74" s="131" t="s">
        <v>27</v>
      </c>
      <c r="I74" s="131" t="s">
        <v>27</v>
      </c>
      <c r="J74" s="131"/>
      <c r="K74" s="82"/>
      <c r="L74" s="130" t="s">
        <v>28</v>
      </c>
      <c r="M74" s="131" t="s">
        <v>129</v>
      </c>
      <c r="N74" s="131" t="s">
        <v>16</v>
      </c>
      <c r="O74" s="130" t="s">
        <v>25</v>
      </c>
      <c r="P74" s="131" t="s">
        <v>36</v>
      </c>
      <c r="Q74" s="131" t="s">
        <v>30</v>
      </c>
      <c r="R74" s="131" t="s">
        <v>30</v>
      </c>
      <c r="S74" s="82"/>
      <c r="T74" s="130" t="s">
        <v>19</v>
      </c>
      <c r="U74" s="131" t="s">
        <v>25</v>
      </c>
      <c r="V74" s="131" t="s">
        <v>17</v>
      </c>
      <c r="W74" s="130" t="s">
        <v>17</v>
      </c>
      <c r="X74" s="131" t="s">
        <v>17</v>
      </c>
      <c r="Y74" s="130" t="s">
        <v>129</v>
      </c>
      <c r="Z74" s="131"/>
      <c r="AA74" s="82"/>
      <c r="AB74" s="131" t="s">
        <v>17</v>
      </c>
      <c r="AC74" s="130"/>
      <c r="AD74" s="131" t="s">
        <v>27</v>
      </c>
      <c r="AE74" s="131" t="s">
        <v>16</v>
      </c>
      <c r="AF74" s="130" t="s">
        <v>16</v>
      </c>
      <c r="AG74" s="131" t="s">
        <v>37</v>
      </c>
      <c r="AH74" s="131" t="s">
        <v>37</v>
      </c>
      <c r="AI74" s="82"/>
      <c r="AJ74" s="130" t="s">
        <v>36</v>
      </c>
      <c r="AK74" s="131"/>
      <c r="AL74" s="131" t="s">
        <v>25</v>
      </c>
      <c r="AM74" s="131" t="s">
        <v>25</v>
      </c>
      <c r="AN74" s="131" t="s">
        <v>17</v>
      </c>
      <c r="AO74" s="131" t="s">
        <v>26</v>
      </c>
      <c r="AP74" s="131" t="s">
        <v>26</v>
      </c>
      <c r="AQ74" s="82"/>
      <c r="AR74" s="88">
        <f t="shared" si="4"/>
        <v>30</v>
      </c>
      <c r="AS74" s="7">
        <f t="shared" si="3"/>
        <v>5</v>
      </c>
      <c r="BA74" s="98"/>
      <c r="BB74" s="98"/>
      <c r="BD74" s="7"/>
      <c r="BE74" s="7"/>
      <c r="BF74" s="7"/>
      <c r="BI74" s="7"/>
    </row>
    <row r="75" spans="2:61" ht="35.25" customHeight="1" x14ac:dyDescent="0.35">
      <c r="B75" s="123">
        <v>21</v>
      </c>
      <c r="C75" s="125" t="s">
        <v>219</v>
      </c>
      <c r="D75" s="131" t="s">
        <v>17</v>
      </c>
      <c r="E75" s="131" t="s">
        <v>80</v>
      </c>
      <c r="F75" s="130" t="s">
        <v>25</v>
      </c>
      <c r="G75" s="130" t="s">
        <v>21</v>
      </c>
      <c r="H75" s="131"/>
      <c r="I75" s="131"/>
      <c r="J75" s="131"/>
      <c r="K75" s="82"/>
      <c r="L75" s="130" t="s">
        <v>28</v>
      </c>
      <c r="M75" s="131" t="s">
        <v>15</v>
      </c>
      <c r="N75" s="131" t="s">
        <v>80</v>
      </c>
      <c r="O75" s="130" t="s">
        <v>25</v>
      </c>
      <c r="P75" s="131"/>
      <c r="Q75" s="131" t="s">
        <v>31</v>
      </c>
      <c r="R75" s="131" t="s">
        <v>31</v>
      </c>
      <c r="S75" s="82"/>
      <c r="T75" s="130" t="s">
        <v>19</v>
      </c>
      <c r="U75" s="131" t="s">
        <v>25</v>
      </c>
      <c r="V75" s="131" t="s">
        <v>17</v>
      </c>
      <c r="W75" s="130" t="s">
        <v>17</v>
      </c>
      <c r="X75" s="131" t="s">
        <v>17</v>
      </c>
      <c r="Y75" s="130" t="s">
        <v>15</v>
      </c>
      <c r="Z75" s="131" t="s">
        <v>21</v>
      </c>
      <c r="AA75" s="82"/>
      <c r="AB75" s="131" t="s">
        <v>17</v>
      </c>
      <c r="AC75" s="130" t="s">
        <v>15</v>
      </c>
      <c r="AD75" s="131"/>
      <c r="AE75" s="131" t="s">
        <v>80</v>
      </c>
      <c r="AF75" s="130"/>
      <c r="AG75" s="131" t="s">
        <v>92</v>
      </c>
      <c r="AH75" s="131" t="s">
        <v>92</v>
      </c>
      <c r="AI75" s="82"/>
      <c r="AJ75" s="130"/>
      <c r="AK75" s="131" t="s">
        <v>21</v>
      </c>
      <c r="AL75" s="131" t="s">
        <v>25</v>
      </c>
      <c r="AM75" s="131" t="s">
        <v>25</v>
      </c>
      <c r="AN75" s="131" t="s">
        <v>17</v>
      </c>
      <c r="AO75" s="131" t="s">
        <v>29</v>
      </c>
      <c r="AP75" s="131" t="s">
        <v>29</v>
      </c>
      <c r="AQ75" s="82"/>
      <c r="AR75" s="88">
        <f t="shared" si="4"/>
        <v>28</v>
      </c>
      <c r="AS75" s="7">
        <f t="shared" si="3"/>
        <v>5</v>
      </c>
      <c r="BD75" s="7"/>
      <c r="BE75" s="7"/>
      <c r="BF75" s="7"/>
      <c r="BI75" s="7"/>
    </row>
    <row r="76" spans="2:61" ht="35.25" customHeight="1" x14ac:dyDescent="0.35">
      <c r="B76" s="123">
        <v>22</v>
      </c>
      <c r="C76" s="125" t="s">
        <v>220</v>
      </c>
      <c r="D76" s="131" t="s">
        <v>17</v>
      </c>
      <c r="E76" s="131" t="s">
        <v>25</v>
      </c>
      <c r="F76" s="130" t="s">
        <v>16</v>
      </c>
      <c r="G76" s="131" t="s">
        <v>72</v>
      </c>
      <c r="H76" s="131" t="s">
        <v>23</v>
      </c>
      <c r="I76" s="131" t="s">
        <v>23</v>
      </c>
      <c r="J76" s="131"/>
      <c r="K76" s="82"/>
      <c r="L76" s="131" t="s">
        <v>34</v>
      </c>
      <c r="M76" s="131" t="s">
        <v>34</v>
      </c>
      <c r="N76" s="131" t="s">
        <v>25</v>
      </c>
      <c r="O76" s="130" t="s">
        <v>16</v>
      </c>
      <c r="P76" s="131" t="s">
        <v>35</v>
      </c>
      <c r="Q76" s="131" t="s">
        <v>22</v>
      </c>
      <c r="R76" s="131" t="s">
        <v>22</v>
      </c>
      <c r="S76" s="82"/>
      <c r="T76" s="131" t="s">
        <v>25</v>
      </c>
      <c r="U76" s="131" t="s">
        <v>28</v>
      </c>
      <c r="V76" s="131" t="s">
        <v>17</v>
      </c>
      <c r="W76" s="130" t="s">
        <v>17</v>
      </c>
      <c r="X76" s="131" t="s">
        <v>17</v>
      </c>
      <c r="Y76" s="130" t="s">
        <v>34</v>
      </c>
      <c r="Z76" s="131"/>
      <c r="AA76" s="82"/>
      <c r="AB76" s="131" t="s">
        <v>17</v>
      </c>
      <c r="AC76" s="130" t="s">
        <v>34</v>
      </c>
      <c r="AD76" s="131" t="s">
        <v>23</v>
      </c>
      <c r="AE76" s="131" t="s">
        <v>25</v>
      </c>
      <c r="AF76" s="131" t="s">
        <v>25</v>
      </c>
      <c r="AG76" s="131" t="s">
        <v>92</v>
      </c>
      <c r="AH76" s="131" t="s">
        <v>92</v>
      </c>
      <c r="AI76" s="82"/>
      <c r="AJ76" s="131" t="s">
        <v>35</v>
      </c>
      <c r="AK76" s="131" t="s">
        <v>72</v>
      </c>
      <c r="AL76" s="131" t="s">
        <v>16</v>
      </c>
      <c r="AM76" s="131" t="s">
        <v>16</v>
      </c>
      <c r="AN76" s="131" t="s">
        <v>17</v>
      </c>
      <c r="AO76" s="131" t="s">
        <v>24</v>
      </c>
      <c r="AP76" s="131" t="s">
        <v>24</v>
      </c>
      <c r="AQ76" s="82"/>
      <c r="AR76" s="88">
        <f t="shared" si="4"/>
        <v>33</v>
      </c>
      <c r="AS76" s="7">
        <f t="shared" si="3"/>
        <v>5</v>
      </c>
      <c r="BD76" s="7"/>
      <c r="BE76" s="7"/>
      <c r="BF76" s="7"/>
      <c r="BI76" s="7"/>
    </row>
    <row r="77" spans="2:61" ht="35.25" customHeight="1" x14ac:dyDescent="0.35">
      <c r="B77" s="123">
        <v>23</v>
      </c>
      <c r="C77" s="125" t="s">
        <v>221</v>
      </c>
      <c r="D77" s="131" t="s">
        <v>17</v>
      </c>
      <c r="E77" s="131" t="s">
        <v>80</v>
      </c>
      <c r="F77" s="130" t="s">
        <v>25</v>
      </c>
      <c r="G77" s="130" t="s">
        <v>21</v>
      </c>
      <c r="H77" s="131" t="s">
        <v>23</v>
      </c>
      <c r="I77" s="131" t="s">
        <v>23</v>
      </c>
      <c r="J77" s="131"/>
      <c r="K77" s="82"/>
      <c r="L77" s="130" t="s">
        <v>28</v>
      </c>
      <c r="M77" s="131" t="s">
        <v>15</v>
      </c>
      <c r="N77" s="131" t="s">
        <v>80</v>
      </c>
      <c r="O77" s="130" t="s">
        <v>25</v>
      </c>
      <c r="P77" s="131" t="s">
        <v>92</v>
      </c>
      <c r="Q77" s="131"/>
      <c r="R77" s="131"/>
      <c r="S77" s="82"/>
      <c r="T77" s="130" t="s">
        <v>19</v>
      </c>
      <c r="U77" s="131" t="s">
        <v>25</v>
      </c>
      <c r="V77" s="131" t="s">
        <v>17</v>
      </c>
      <c r="W77" s="130" t="s">
        <v>17</v>
      </c>
      <c r="X77" s="131" t="s">
        <v>17</v>
      </c>
      <c r="Y77" s="130" t="s">
        <v>15</v>
      </c>
      <c r="Z77" s="131" t="s">
        <v>21</v>
      </c>
      <c r="AA77" s="82"/>
      <c r="AB77" s="131" t="s">
        <v>17</v>
      </c>
      <c r="AC77" s="130" t="s">
        <v>15</v>
      </c>
      <c r="AD77" s="131" t="s">
        <v>23</v>
      </c>
      <c r="AE77" s="131" t="s">
        <v>80</v>
      </c>
      <c r="AF77" s="130"/>
      <c r="AG77" s="131" t="s">
        <v>37</v>
      </c>
      <c r="AH77" s="131" t="s">
        <v>37</v>
      </c>
      <c r="AI77" s="82"/>
      <c r="AJ77" s="130" t="s">
        <v>92</v>
      </c>
      <c r="AK77" s="131" t="s">
        <v>21</v>
      </c>
      <c r="AL77" s="131" t="s">
        <v>25</v>
      </c>
      <c r="AM77" s="131" t="s">
        <v>25</v>
      </c>
      <c r="AN77" s="131" t="s">
        <v>17</v>
      </c>
      <c r="AO77" s="131"/>
      <c r="AP77" s="131"/>
      <c r="AQ77" s="82"/>
      <c r="AR77" s="88">
        <f t="shared" si="4"/>
        <v>29</v>
      </c>
      <c r="AS77" s="7">
        <f t="shared" si="3"/>
        <v>5</v>
      </c>
      <c r="BD77" s="7"/>
      <c r="BE77" s="7"/>
      <c r="BF77" s="7"/>
      <c r="BI77" s="7"/>
    </row>
    <row r="78" spans="2:61" ht="35.25" customHeight="1" thickBot="1" x14ac:dyDescent="0.4">
      <c r="B78" s="123">
        <v>24</v>
      </c>
      <c r="C78" s="127" t="s">
        <v>222</v>
      </c>
      <c r="D78" s="133" t="s">
        <v>17</v>
      </c>
      <c r="E78" s="133" t="s">
        <v>16</v>
      </c>
      <c r="F78" s="132" t="s">
        <v>25</v>
      </c>
      <c r="G78" s="132" t="s">
        <v>21</v>
      </c>
      <c r="H78" s="133" t="s">
        <v>23</v>
      </c>
      <c r="I78" s="133" t="s">
        <v>23</v>
      </c>
      <c r="J78" s="133"/>
      <c r="K78" s="83"/>
      <c r="L78" s="132" t="s">
        <v>28</v>
      </c>
      <c r="M78" s="133" t="s">
        <v>129</v>
      </c>
      <c r="N78" s="133" t="s">
        <v>16</v>
      </c>
      <c r="O78" s="132" t="s">
        <v>25</v>
      </c>
      <c r="P78" s="133" t="s">
        <v>92</v>
      </c>
      <c r="Q78" s="133" t="s">
        <v>31</v>
      </c>
      <c r="R78" s="133" t="s">
        <v>31</v>
      </c>
      <c r="S78" s="83"/>
      <c r="T78" s="132" t="s">
        <v>19</v>
      </c>
      <c r="U78" s="133" t="s">
        <v>25</v>
      </c>
      <c r="V78" s="133" t="s">
        <v>17</v>
      </c>
      <c r="W78" s="132" t="s">
        <v>17</v>
      </c>
      <c r="X78" s="133" t="s">
        <v>17</v>
      </c>
      <c r="Y78" s="132" t="s">
        <v>129</v>
      </c>
      <c r="Z78" s="133" t="s">
        <v>21</v>
      </c>
      <c r="AA78" s="83"/>
      <c r="AB78" s="133" t="s">
        <v>17</v>
      </c>
      <c r="AC78" s="132"/>
      <c r="AD78" s="133" t="s">
        <v>23</v>
      </c>
      <c r="AE78" s="133" t="s">
        <v>16</v>
      </c>
      <c r="AF78" s="132" t="s">
        <v>16</v>
      </c>
      <c r="AG78" s="133" t="s">
        <v>35</v>
      </c>
      <c r="AH78" s="133" t="s">
        <v>35</v>
      </c>
      <c r="AI78" s="83"/>
      <c r="AJ78" s="132" t="s">
        <v>92</v>
      </c>
      <c r="AK78" s="133" t="s">
        <v>21</v>
      </c>
      <c r="AL78" s="133" t="s">
        <v>25</v>
      </c>
      <c r="AM78" s="133" t="s">
        <v>25</v>
      </c>
      <c r="AN78" s="133" t="s">
        <v>17</v>
      </c>
      <c r="AO78" s="133"/>
      <c r="AP78" s="133"/>
      <c r="AQ78" s="83"/>
      <c r="AR78" s="88">
        <f t="shared" si="4"/>
        <v>31</v>
      </c>
      <c r="AS78" s="7">
        <f t="shared" si="3"/>
        <v>5</v>
      </c>
      <c r="BD78" s="7"/>
      <c r="BE78" s="7"/>
      <c r="BF78" s="7"/>
      <c r="BI78" s="7"/>
    </row>
    <row r="79" spans="2:61" ht="35.25" customHeight="1" x14ac:dyDescent="0.35">
      <c r="B79" s="123">
        <v>26</v>
      </c>
      <c r="D79" s="7">
        <f>COUNTIF(D1:D78,"fu")</f>
        <v>0</v>
      </c>
      <c r="E79" s="7">
        <f>COUNTIF(E1:E78,"fu")</f>
        <v>0</v>
      </c>
      <c r="F79" s="7">
        <f>COUNTIF(F1:F78,"fu")</f>
        <v>0</v>
      </c>
      <c r="G79" s="7">
        <f>COUNTIF(G1:G78,"fu")</f>
        <v>0</v>
      </c>
      <c r="H79" s="7">
        <f>COUNTIF(H1:H78,"fu")</f>
        <v>0</v>
      </c>
      <c r="I79" s="7">
        <f t="shared" ref="I79:AQ79" si="5">COUNTIF(I1:I78,"fu")</f>
        <v>0</v>
      </c>
      <c r="J79" s="7">
        <f t="shared" si="5"/>
        <v>0</v>
      </c>
      <c r="K79" s="7">
        <f t="shared" si="5"/>
        <v>0</v>
      </c>
      <c r="L79" s="7">
        <f t="shared" si="5"/>
        <v>0</v>
      </c>
      <c r="M79" s="7">
        <f t="shared" si="5"/>
        <v>0</v>
      </c>
      <c r="N79" s="7">
        <f t="shared" si="5"/>
        <v>0</v>
      </c>
      <c r="O79" s="7">
        <f t="shared" si="5"/>
        <v>0</v>
      </c>
      <c r="P79" s="7">
        <f t="shared" si="5"/>
        <v>19</v>
      </c>
      <c r="Q79" s="7">
        <f>COUNTIF(Q1:Q78,"e")</f>
        <v>19</v>
      </c>
      <c r="R79" s="7">
        <f t="shared" si="5"/>
        <v>0</v>
      </c>
      <c r="S79" s="7">
        <f t="shared" si="5"/>
        <v>0</v>
      </c>
      <c r="T79" s="7">
        <f t="shared" si="5"/>
        <v>0</v>
      </c>
      <c r="U79" s="7">
        <f t="shared" si="5"/>
        <v>0</v>
      </c>
      <c r="V79" s="7">
        <f t="shared" si="5"/>
        <v>0</v>
      </c>
      <c r="W79" s="7">
        <f t="shared" si="5"/>
        <v>0</v>
      </c>
      <c r="X79" s="7">
        <f t="shared" si="5"/>
        <v>0</v>
      </c>
      <c r="Y79" s="7">
        <f>COUNTIF(Y1:Y78,"fu")</f>
        <v>0</v>
      </c>
      <c r="Z79" s="7">
        <f t="shared" si="5"/>
        <v>0</v>
      </c>
      <c r="AA79" s="7">
        <f t="shared" si="5"/>
        <v>0</v>
      </c>
      <c r="AB79" s="7">
        <f t="shared" ref="AB79:AG79" si="6">COUNTIF(AB1:AB78,"fu")</f>
        <v>0</v>
      </c>
      <c r="AC79" s="7">
        <f t="shared" si="6"/>
        <v>0</v>
      </c>
      <c r="AD79" s="7">
        <f t="shared" si="6"/>
        <v>0</v>
      </c>
      <c r="AE79" s="7">
        <f t="shared" si="6"/>
        <v>0</v>
      </c>
      <c r="AF79" s="7">
        <f t="shared" si="6"/>
        <v>0</v>
      </c>
      <c r="AG79" s="7">
        <f t="shared" si="6"/>
        <v>29</v>
      </c>
      <c r="AH79" s="7">
        <f t="shared" si="5"/>
        <v>29</v>
      </c>
      <c r="AI79" s="7">
        <f t="shared" si="5"/>
        <v>0</v>
      </c>
      <c r="AJ79" s="7">
        <f t="shared" si="5"/>
        <v>19</v>
      </c>
      <c r="AK79" s="7">
        <f>COUNTIF(AK1:AK78,"fu")</f>
        <v>0</v>
      </c>
      <c r="AL79" s="7">
        <f>COUNTIF(AL1:AL78,"fu")</f>
        <v>0</v>
      </c>
      <c r="AM79" s="7">
        <f>COUNTIF(AM1:AM78,"fu")</f>
        <v>0</v>
      </c>
      <c r="AN79" s="7">
        <f t="shared" si="5"/>
        <v>0</v>
      </c>
      <c r="AO79" s="7">
        <f t="shared" si="5"/>
        <v>2</v>
      </c>
      <c r="AP79" s="7">
        <f t="shared" si="5"/>
        <v>2</v>
      </c>
      <c r="AQ79" s="7">
        <f t="shared" si="5"/>
        <v>0</v>
      </c>
      <c r="AR79" s="7"/>
      <c r="AS79" s="7"/>
      <c r="BD79" s="7"/>
      <c r="BE79" s="7"/>
      <c r="BF79" s="7"/>
      <c r="BI79" s="7"/>
    </row>
    <row r="80" spans="2:61" ht="35.25" customHeight="1" thickBot="1" x14ac:dyDescent="0.4">
      <c r="B80" s="123">
        <v>27</v>
      </c>
      <c r="E80" s="7"/>
      <c r="G80" s="7">
        <f>COUNTIF(G2:G79,"MA")</f>
        <v>0</v>
      </c>
      <c r="J80" s="7"/>
      <c r="S80" s="7"/>
      <c r="AA80" s="7"/>
      <c r="AS80" s="7"/>
      <c r="BA80" s="98"/>
      <c r="BB80" s="98"/>
      <c r="BD80" s="7"/>
      <c r="BE80" s="7"/>
      <c r="BF80" s="7"/>
      <c r="BI80" s="7"/>
    </row>
    <row r="81" spans="1:75" ht="35.25" customHeight="1" x14ac:dyDescent="0.35">
      <c r="B81" s="123">
        <v>28</v>
      </c>
      <c r="C81" s="143" t="s">
        <v>223</v>
      </c>
      <c r="D81" s="114"/>
      <c r="E81" s="114" t="s">
        <v>263</v>
      </c>
      <c r="F81" s="135"/>
      <c r="G81" s="113" t="s">
        <v>263</v>
      </c>
      <c r="H81" s="114"/>
      <c r="I81" s="114"/>
      <c r="J81" s="114"/>
      <c r="K81" s="115"/>
      <c r="L81" s="113"/>
      <c r="M81" s="114" t="s">
        <v>263</v>
      </c>
      <c r="N81" s="114"/>
      <c r="O81" s="135"/>
      <c r="P81" s="114"/>
      <c r="Q81" s="114"/>
      <c r="R81" s="114"/>
      <c r="S81" s="115"/>
      <c r="T81" s="113"/>
      <c r="U81" s="114" t="s">
        <v>131</v>
      </c>
      <c r="V81" s="114" t="s">
        <v>263</v>
      </c>
      <c r="W81" s="135"/>
      <c r="X81" s="114"/>
      <c r="Y81" s="135"/>
      <c r="Z81" s="114" t="s">
        <v>263</v>
      </c>
      <c r="AA81" s="115"/>
      <c r="AB81" s="114"/>
      <c r="AC81" s="135"/>
      <c r="AD81" s="114"/>
      <c r="AE81" s="114"/>
      <c r="AF81" s="113" t="s">
        <v>263</v>
      </c>
      <c r="AG81" s="114"/>
      <c r="AH81" s="114"/>
      <c r="AI81" s="115"/>
      <c r="AJ81" s="113" t="s">
        <v>263</v>
      </c>
      <c r="AK81" s="114" t="s">
        <v>263</v>
      </c>
      <c r="AL81" s="114"/>
      <c r="AM81" s="114"/>
      <c r="AN81" s="114"/>
      <c r="AO81" s="114"/>
      <c r="AP81" s="114"/>
      <c r="AQ81" s="115"/>
      <c r="AR81" s="134"/>
      <c r="AS81" s="7"/>
      <c r="BA81" s="98"/>
      <c r="BB81" s="98"/>
      <c r="BD81" s="7"/>
      <c r="BE81" s="7"/>
      <c r="BF81" s="7"/>
      <c r="BI81" s="7"/>
    </row>
    <row r="82" spans="1:75" ht="35.25" customHeight="1" x14ac:dyDescent="0.35">
      <c r="B82" s="123">
        <v>29</v>
      </c>
      <c r="C82" s="144" t="s">
        <v>146</v>
      </c>
      <c r="D82" s="95"/>
      <c r="E82" s="95" t="s">
        <v>263</v>
      </c>
      <c r="F82" s="95"/>
      <c r="G82" s="96"/>
      <c r="H82" s="95"/>
      <c r="I82" s="95"/>
      <c r="J82" s="95"/>
      <c r="K82" s="97"/>
      <c r="L82" s="96"/>
      <c r="M82" s="95"/>
      <c r="N82" s="95"/>
      <c r="O82" s="95"/>
      <c r="P82" s="95"/>
      <c r="Q82" s="95"/>
      <c r="R82" s="95"/>
      <c r="S82" s="97"/>
      <c r="T82" s="96"/>
      <c r="U82" s="95" t="s">
        <v>131</v>
      </c>
      <c r="V82" s="95"/>
      <c r="W82" s="95"/>
      <c r="X82" s="95"/>
      <c r="Y82" s="95"/>
      <c r="Z82" s="95"/>
      <c r="AA82" s="97"/>
      <c r="AB82" s="95"/>
      <c r="AC82" s="95"/>
      <c r="AD82" s="95"/>
      <c r="AE82" s="95"/>
      <c r="AF82" s="96"/>
      <c r="AG82" s="95"/>
      <c r="AH82" s="95"/>
      <c r="AI82" s="97"/>
      <c r="AJ82" s="96" t="s">
        <v>263</v>
      </c>
      <c r="AK82" s="95"/>
      <c r="AL82" s="95"/>
      <c r="AM82" s="95"/>
      <c r="AN82" s="95"/>
      <c r="AO82" s="95"/>
      <c r="AP82" s="95"/>
      <c r="AQ82" s="97"/>
      <c r="AR82" s="134"/>
      <c r="AS82" s="7"/>
      <c r="BD82" s="7"/>
      <c r="BE82" s="7"/>
      <c r="BF82" s="7"/>
      <c r="BI82" s="7"/>
    </row>
    <row r="83" spans="1:75" ht="35.25" customHeight="1" thickBot="1" x14ac:dyDescent="0.4">
      <c r="B83" s="123">
        <v>30</v>
      </c>
      <c r="C83" s="109" t="s">
        <v>148</v>
      </c>
      <c r="D83" s="1"/>
      <c r="E83" s="1"/>
      <c r="F83" s="138"/>
      <c r="G83" s="53"/>
      <c r="H83" s="1"/>
      <c r="I83" s="1"/>
      <c r="J83" s="1"/>
      <c r="K83" s="2"/>
      <c r="L83" s="53" t="s">
        <v>131</v>
      </c>
      <c r="M83" s="1" t="s">
        <v>263</v>
      </c>
      <c r="N83" s="1"/>
      <c r="O83" s="138"/>
      <c r="P83" s="1"/>
      <c r="Q83" s="1"/>
      <c r="R83" s="1"/>
      <c r="S83" s="2"/>
      <c r="T83" s="53"/>
      <c r="U83" s="1" t="s">
        <v>131</v>
      </c>
      <c r="V83" s="1"/>
      <c r="W83" s="138"/>
      <c r="X83" s="1"/>
      <c r="Y83" s="138"/>
      <c r="Z83" s="1"/>
      <c r="AA83" s="2"/>
      <c r="AB83" s="1"/>
      <c r="AC83" s="138"/>
      <c r="AD83" s="1"/>
      <c r="AE83" s="1"/>
      <c r="AF83" s="53" t="s">
        <v>263</v>
      </c>
      <c r="AG83" s="1"/>
      <c r="AH83" s="1"/>
      <c r="AI83" s="2"/>
      <c r="AJ83" s="53"/>
      <c r="AK83" s="1" t="s">
        <v>263</v>
      </c>
      <c r="AL83" s="1"/>
      <c r="AM83" s="1"/>
      <c r="AN83" s="1"/>
      <c r="AO83" s="1"/>
      <c r="AP83" s="1"/>
      <c r="AQ83" s="2"/>
      <c r="AR83" s="134"/>
      <c r="AS83" s="7"/>
      <c r="BA83" s="98"/>
      <c r="BB83" s="98"/>
      <c r="BD83" s="7"/>
      <c r="BE83" s="7"/>
      <c r="BF83" s="7"/>
      <c r="BI83" s="7"/>
    </row>
    <row r="84" spans="1:75" ht="35.25" customHeight="1" x14ac:dyDescent="0.35">
      <c r="B84" s="123">
        <v>31</v>
      </c>
      <c r="C84" s="106" t="s">
        <v>146</v>
      </c>
      <c r="D84" s="114" t="s">
        <v>132</v>
      </c>
      <c r="E84" s="114"/>
      <c r="F84" s="114"/>
      <c r="G84" s="113" t="s">
        <v>263</v>
      </c>
      <c r="H84" s="135"/>
      <c r="I84" s="114"/>
      <c r="J84" s="114"/>
      <c r="K84" s="115"/>
      <c r="L84" s="113"/>
      <c r="M84" s="114" t="s">
        <v>263</v>
      </c>
      <c r="N84" s="114" t="s">
        <v>263</v>
      </c>
      <c r="O84" s="114" t="s">
        <v>263</v>
      </c>
      <c r="P84" s="135"/>
      <c r="Q84" s="114" t="s">
        <v>263</v>
      </c>
      <c r="R84" s="114" t="s">
        <v>263</v>
      </c>
      <c r="S84" s="115"/>
      <c r="T84" s="113"/>
      <c r="U84" s="114"/>
      <c r="V84" s="114" t="s">
        <v>132</v>
      </c>
      <c r="W84" s="114" t="s">
        <v>132</v>
      </c>
      <c r="X84" s="114" t="s">
        <v>132</v>
      </c>
      <c r="Y84" s="114"/>
      <c r="Z84" s="114"/>
      <c r="AA84" s="115"/>
      <c r="AB84" s="114" t="s">
        <v>132</v>
      </c>
      <c r="AC84" s="114"/>
      <c r="AD84" s="135"/>
      <c r="AE84" s="114" t="s">
        <v>263</v>
      </c>
      <c r="AF84" s="113" t="s">
        <v>263</v>
      </c>
      <c r="AG84" s="114" t="s">
        <v>263</v>
      </c>
      <c r="AH84" s="114"/>
      <c r="AI84" s="115"/>
      <c r="AJ84" s="113"/>
      <c r="AK84" s="114"/>
      <c r="AL84" s="114"/>
      <c r="AM84" s="114" t="s">
        <v>263</v>
      </c>
      <c r="AN84" s="135" t="s">
        <v>132</v>
      </c>
      <c r="AO84" s="114"/>
      <c r="AP84" s="114"/>
      <c r="AQ84" s="115"/>
      <c r="AR84" s="134"/>
      <c r="AS84" s="7"/>
      <c r="BA84" s="98"/>
      <c r="BB84" s="98"/>
      <c r="BD84" s="7"/>
      <c r="BE84" s="7"/>
      <c r="BF84" s="7"/>
      <c r="BI84" s="7"/>
    </row>
    <row r="85" spans="1:75" ht="35.25" customHeight="1" x14ac:dyDescent="0.35">
      <c r="B85" s="123">
        <v>32</v>
      </c>
      <c r="C85" s="101" t="s">
        <v>143</v>
      </c>
      <c r="D85" s="95" t="s">
        <v>131</v>
      </c>
      <c r="E85" s="95"/>
      <c r="F85" s="95"/>
      <c r="G85" s="96" t="s">
        <v>263</v>
      </c>
      <c r="H85" s="136"/>
      <c r="I85" s="95"/>
      <c r="J85" s="95"/>
      <c r="K85" s="97"/>
      <c r="L85" s="96" t="s">
        <v>263</v>
      </c>
      <c r="M85" s="95" t="s">
        <v>263</v>
      </c>
      <c r="N85" s="95" t="s">
        <v>263</v>
      </c>
      <c r="O85" s="95" t="s">
        <v>263</v>
      </c>
      <c r="P85" s="136"/>
      <c r="Q85" s="95"/>
      <c r="R85" s="95"/>
      <c r="S85" s="97"/>
      <c r="T85" s="96"/>
      <c r="U85" s="95"/>
      <c r="V85" s="95" t="s">
        <v>131</v>
      </c>
      <c r="W85" s="95" t="s">
        <v>131</v>
      </c>
      <c r="X85" s="95" t="s">
        <v>131</v>
      </c>
      <c r="Y85" s="95" t="s">
        <v>263</v>
      </c>
      <c r="Z85" s="95"/>
      <c r="AA85" s="97"/>
      <c r="AB85" s="95" t="s">
        <v>131</v>
      </c>
      <c r="AC85" s="95"/>
      <c r="AD85" s="136"/>
      <c r="AE85" s="95"/>
      <c r="AF85" s="96" t="s">
        <v>263</v>
      </c>
      <c r="AG85" s="95"/>
      <c r="AH85" s="95"/>
      <c r="AI85" s="97"/>
      <c r="AJ85" s="96"/>
      <c r="AK85" s="95"/>
      <c r="AL85" s="95" t="s">
        <v>263</v>
      </c>
      <c r="AM85" s="95"/>
      <c r="AN85" s="136" t="s">
        <v>131</v>
      </c>
      <c r="AO85" s="95"/>
      <c r="AP85" s="95"/>
      <c r="AQ85" s="97"/>
      <c r="AR85" s="134"/>
      <c r="AS85" s="7"/>
      <c r="BA85" s="98"/>
      <c r="BB85" s="98"/>
      <c r="BD85" s="7"/>
      <c r="BE85" s="7"/>
      <c r="BF85" s="7"/>
      <c r="BI85" s="7"/>
    </row>
    <row r="86" spans="1:75" ht="35.25" customHeight="1" x14ac:dyDescent="0.35">
      <c r="B86" s="123">
        <v>33</v>
      </c>
      <c r="C86" s="101" t="s">
        <v>40</v>
      </c>
      <c r="D86" s="95" t="s">
        <v>132</v>
      </c>
      <c r="E86" s="95"/>
      <c r="F86" s="95"/>
      <c r="G86" s="96" t="s">
        <v>263</v>
      </c>
      <c r="H86" s="136"/>
      <c r="I86" s="95"/>
      <c r="J86" s="95"/>
      <c r="K86" s="97"/>
      <c r="L86" s="96"/>
      <c r="M86" s="95" t="s">
        <v>263</v>
      </c>
      <c r="N86" s="95" t="s">
        <v>263</v>
      </c>
      <c r="O86" s="95" t="s">
        <v>263</v>
      </c>
      <c r="P86" s="136" t="s">
        <v>263</v>
      </c>
      <c r="Q86" s="95"/>
      <c r="R86" s="95" t="s">
        <v>263</v>
      </c>
      <c r="S86" s="97"/>
      <c r="T86" s="96"/>
      <c r="U86" s="95" t="s">
        <v>263</v>
      </c>
      <c r="V86" s="95" t="s">
        <v>132</v>
      </c>
      <c r="W86" s="95" t="s">
        <v>132</v>
      </c>
      <c r="X86" s="95" t="s">
        <v>132</v>
      </c>
      <c r="Y86" s="95" t="s">
        <v>263</v>
      </c>
      <c r="Z86" s="95"/>
      <c r="AA86" s="97"/>
      <c r="AB86" s="95" t="s">
        <v>132</v>
      </c>
      <c r="AC86" s="95" t="s">
        <v>263</v>
      </c>
      <c r="AD86" s="136"/>
      <c r="AE86" s="95" t="s">
        <v>263</v>
      </c>
      <c r="AF86" s="96" t="s">
        <v>263</v>
      </c>
      <c r="AG86" s="95"/>
      <c r="AH86" s="95"/>
      <c r="AI86" s="97"/>
      <c r="AJ86" s="96"/>
      <c r="AK86" s="95" t="s">
        <v>263</v>
      </c>
      <c r="AL86" s="95" t="s">
        <v>263</v>
      </c>
      <c r="AM86" s="95"/>
      <c r="AN86" s="136" t="s">
        <v>132</v>
      </c>
      <c r="AO86" s="95" t="s">
        <v>263</v>
      </c>
      <c r="AP86" s="95"/>
      <c r="AQ86" s="97"/>
      <c r="AR86" s="134"/>
      <c r="AS86" s="7"/>
      <c r="BA86" s="98"/>
      <c r="BB86" s="98"/>
      <c r="BD86" s="7"/>
      <c r="BE86" s="7"/>
      <c r="BF86" s="7"/>
      <c r="BI86" s="7"/>
    </row>
    <row r="87" spans="1:75" ht="35.25" customHeight="1" thickBot="1" x14ac:dyDescent="0.4">
      <c r="B87" s="123">
        <v>34</v>
      </c>
      <c r="C87" s="122" t="s">
        <v>42</v>
      </c>
      <c r="D87" s="93" t="s">
        <v>132</v>
      </c>
      <c r="E87" s="93" t="s">
        <v>263</v>
      </c>
      <c r="F87" s="93"/>
      <c r="G87" s="147"/>
      <c r="H87" s="93"/>
      <c r="I87" s="137"/>
      <c r="J87" s="93"/>
      <c r="K87" s="94"/>
      <c r="L87" s="147"/>
      <c r="M87" s="93" t="s">
        <v>263</v>
      </c>
      <c r="N87" s="93" t="s">
        <v>263</v>
      </c>
      <c r="O87" s="93" t="s">
        <v>263</v>
      </c>
      <c r="P87" s="93" t="s">
        <v>263</v>
      </c>
      <c r="Q87" s="137" t="s">
        <v>263</v>
      </c>
      <c r="R87" s="93" t="s">
        <v>263</v>
      </c>
      <c r="S87" s="94"/>
      <c r="T87" s="147" t="s">
        <v>263</v>
      </c>
      <c r="U87" s="93" t="s">
        <v>263</v>
      </c>
      <c r="V87" s="93" t="s">
        <v>132</v>
      </c>
      <c r="W87" s="93" t="s">
        <v>132</v>
      </c>
      <c r="X87" s="93" t="s">
        <v>132</v>
      </c>
      <c r="Y87" s="93" t="s">
        <v>263</v>
      </c>
      <c r="Z87" s="93"/>
      <c r="AA87" s="94"/>
      <c r="AB87" s="93" t="s">
        <v>132</v>
      </c>
      <c r="AC87" s="93"/>
      <c r="AD87" s="93"/>
      <c r="AE87" s="93" t="s">
        <v>263</v>
      </c>
      <c r="AF87" s="147" t="s">
        <v>263</v>
      </c>
      <c r="AG87" s="137" t="s">
        <v>263</v>
      </c>
      <c r="AH87" s="93"/>
      <c r="AI87" s="94"/>
      <c r="AJ87" s="147"/>
      <c r="AK87" s="137"/>
      <c r="AL87" s="93"/>
      <c r="AM87" s="93" t="s">
        <v>263</v>
      </c>
      <c r="AN87" s="93" t="s">
        <v>132</v>
      </c>
      <c r="AO87" s="137" t="s">
        <v>263</v>
      </c>
      <c r="AP87" s="93"/>
      <c r="AQ87" s="94"/>
      <c r="AR87" s="134"/>
      <c r="AS87" s="7"/>
      <c r="BA87" s="98"/>
      <c r="BB87" s="98"/>
      <c r="BD87" s="7"/>
      <c r="BE87" s="7"/>
      <c r="BF87" s="7"/>
      <c r="BI87" s="7"/>
    </row>
    <row r="88" spans="1:75" ht="35.25" customHeight="1" x14ac:dyDescent="0.35">
      <c r="B88" s="123">
        <v>35</v>
      </c>
      <c r="C88" s="106" t="s">
        <v>44</v>
      </c>
      <c r="D88" s="114" t="s">
        <v>263</v>
      </c>
      <c r="E88" s="114" t="s">
        <v>137</v>
      </c>
      <c r="F88" s="114" t="s">
        <v>133</v>
      </c>
      <c r="G88" s="148"/>
      <c r="H88" s="114" t="s">
        <v>263</v>
      </c>
      <c r="I88" s="114" t="s">
        <v>263</v>
      </c>
      <c r="J88" s="114"/>
      <c r="K88" s="115"/>
      <c r="L88" s="148" t="s">
        <v>264</v>
      </c>
      <c r="M88" s="114" t="s">
        <v>263</v>
      </c>
      <c r="N88" s="114" t="s">
        <v>137</v>
      </c>
      <c r="O88" s="114" t="s">
        <v>133</v>
      </c>
      <c r="P88" s="114" t="s">
        <v>263</v>
      </c>
      <c r="Q88" s="114"/>
      <c r="R88" s="114" t="s">
        <v>263</v>
      </c>
      <c r="S88" s="115"/>
      <c r="T88" s="148" t="s">
        <v>264</v>
      </c>
      <c r="U88" s="114"/>
      <c r="V88" s="114" t="s">
        <v>263</v>
      </c>
      <c r="W88" s="114" t="s">
        <v>263</v>
      </c>
      <c r="X88" s="114" t="s">
        <v>263</v>
      </c>
      <c r="Y88" s="114" t="s">
        <v>263</v>
      </c>
      <c r="Z88" s="114" t="s">
        <v>263</v>
      </c>
      <c r="AA88" s="115"/>
      <c r="AB88" s="114" t="s">
        <v>264</v>
      </c>
      <c r="AC88" s="114" t="s">
        <v>263</v>
      </c>
      <c r="AD88" s="114" t="s">
        <v>264</v>
      </c>
      <c r="AE88" s="114" t="s">
        <v>137</v>
      </c>
      <c r="AF88" s="148"/>
      <c r="AG88" s="114" t="s">
        <v>264</v>
      </c>
      <c r="AH88" s="114" t="s">
        <v>263</v>
      </c>
      <c r="AI88" s="115"/>
      <c r="AJ88" s="148" t="s">
        <v>263</v>
      </c>
      <c r="AK88" s="114" t="s">
        <v>264</v>
      </c>
      <c r="AL88" s="114" t="s">
        <v>133</v>
      </c>
      <c r="AM88" s="114" t="s">
        <v>133</v>
      </c>
      <c r="AN88" s="114" t="s">
        <v>263</v>
      </c>
      <c r="AO88" s="114" t="s">
        <v>263</v>
      </c>
      <c r="AP88" s="114"/>
      <c r="AQ88" s="115"/>
      <c r="AR88" s="134"/>
      <c r="AS88" s="7"/>
      <c r="BA88" s="98"/>
      <c r="BB88" s="98"/>
      <c r="BD88" s="7"/>
      <c r="BE88" s="7"/>
      <c r="BF88" s="7"/>
      <c r="BI88" s="7"/>
    </row>
    <row r="89" spans="1:75" ht="35.25" customHeight="1" x14ac:dyDescent="0.35">
      <c r="B89" s="123">
        <v>36</v>
      </c>
      <c r="C89" s="101" t="s">
        <v>46</v>
      </c>
      <c r="D89" s="95" t="s">
        <v>263</v>
      </c>
      <c r="E89" s="95" t="s">
        <v>133</v>
      </c>
      <c r="F89" s="95" t="s">
        <v>133</v>
      </c>
      <c r="G89" s="149"/>
      <c r="H89" s="95" t="s">
        <v>263</v>
      </c>
      <c r="I89" s="136" t="s">
        <v>263</v>
      </c>
      <c r="J89" s="95"/>
      <c r="K89" s="97"/>
      <c r="L89" s="149" t="s">
        <v>264</v>
      </c>
      <c r="M89" s="95" t="s">
        <v>263</v>
      </c>
      <c r="N89" s="95" t="s">
        <v>133</v>
      </c>
      <c r="O89" s="95" t="s">
        <v>133</v>
      </c>
      <c r="P89" s="95" t="s">
        <v>263</v>
      </c>
      <c r="Q89" s="136"/>
      <c r="R89" s="95" t="s">
        <v>263</v>
      </c>
      <c r="S89" s="97"/>
      <c r="T89" s="149" t="s">
        <v>264</v>
      </c>
      <c r="U89" s="95"/>
      <c r="V89" s="95" t="s">
        <v>263</v>
      </c>
      <c r="W89" s="95" t="s">
        <v>263</v>
      </c>
      <c r="X89" s="95" t="s">
        <v>263</v>
      </c>
      <c r="Y89" s="95" t="s">
        <v>263</v>
      </c>
      <c r="Z89" s="95" t="s">
        <v>263</v>
      </c>
      <c r="AA89" s="97"/>
      <c r="AB89" s="95" t="s">
        <v>264</v>
      </c>
      <c r="AC89" s="95" t="s">
        <v>263</v>
      </c>
      <c r="AD89" s="95" t="s">
        <v>264</v>
      </c>
      <c r="AE89" s="95" t="s">
        <v>133</v>
      </c>
      <c r="AF89" s="149" t="s">
        <v>133</v>
      </c>
      <c r="AG89" s="136" t="s">
        <v>264</v>
      </c>
      <c r="AH89" s="95" t="s">
        <v>263</v>
      </c>
      <c r="AI89" s="97"/>
      <c r="AJ89" s="149"/>
      <c r="AK89" s="136" t="s">
        <v>264</v>
      </c>
      <c r="AL89" s="95" t="s">
        <v>133</v>
      </c>
      <c r="AM89" s="95" t="s">
        <v>133</v>
      </c>
      <c r="AN89" s="95" t="s">
        <v>263</v>
      </c>
      <c r="AO89" s="136" t="s">
        <v>263</v>
      </c>
      <c r="AP89" s="95" t="s">
        <v>263</v>
      </c>
      <c r="AQ89" s="97"/>
      <c r="AR89" s="134"/>
      <c r="AS89" s="7"/>
      <c r="BA89" s="98"/>
      <c r="BB89" s="98"/>
      <c r="BD89" s="7"/>
      <c r="BE89" s="7"/>
      <c r="BF89" s="7"/>
      <c r="BI89" s="7"/>
    </row>
    <row r="90" spans="1:75" s="89" customFormat="1" ht="53.4" customHeight="1" thickBot="1" x14ac:dyDescent="0.4">
      <c r="A90" s="99"/>
      <c r="B90" s="123">
        <v>37</v>
      </c>
      <c r="C90" s="100" t="s">
        <v>142</v>
      </c>
      <c r="D90" s="1" t="s">
        <v>263</v>
      </c>
      <c r="E90" s="1"/>
      <c r="F90" s="138"/>
      <c r="G90" s="53"/>
      <c r="H90" s="138"/>
      <c r="I90" s="1"/>
      <c r="J90" s="138"/>
      <c r="K90" s="2"/>
      <c r="L90" s="53" t="s">
        <v>264</v>
      </c>
      <c r="M90" s="1"/>
      <c r="N90" s="1"/>
      <c r="O90" s="138"/>
      <c r="P90" s="138"/>
      <c r="Q90" s="1"/>
      <c r="R90" s="138"/>
      <c r="S90" s="2"/>
      <c r="T90" s="53" t="s">
        <v>264</v>
      </c>
      <c r="U90" s="1"/>
      <c r="V90" s="1" t="s">
        <v>263</v>
      </c>
      <c r="W90" s="138" t="s">
        <v>263</v>
      </c>
      <c r="X90" s="138"/>
      <c r="Y90" s="138" t="s">
        <v>263</v>
      </c>
      <c r="Z90" s="138"/>
      <c r="AA90" s="2"/>
      <c r="AB90" s="1" t="s">
        <v>264</v>
      </c>
      <c r="AC90" s="138"/>
      <c r="AD90" s="138" t="s">
        <v>264</v>
      </c>
      <c r="AE90" s="1"/>
      <c r="AF90" s="53"/>
      <c r="AG90" s="1" t="s">
        <v>264</v>
      </c>
      <c r="AH90" s="138"/>
      <c r="AI90" s="2"/>
      <c r="AJ90" s="53"/>
      <c r="AK90" s="1" t="s">
        <v>264</v>
      </c>
      <c r="AL90" s="1"/>
      <c r="AM90" s="1"/>
      <c r="AN90" s="138"/>
      <c r="AO90" s="1"/>
      <c r="AP90" s="138"/>
      <c r="AQ90" s="2"/>
      <c r="AR90" s="134"/>
      <c r="AS90" s="85"/>
    </row>
    <row r="91" spans="1:75" s="89" customFormat="1" ht="33.6" customHeight="1" x14ac:dyDescent="0.35">
      <c r="A91" s="90"/>
      <c r="B91" s="123">
        <v>38</v>
      </c>
      <c r="C91" s="146" t="s">
        <v>149</v>
      </c>
      <c r="D91" s="114" t="s">
        <v>263</v>
      </c>
      <c r="E91" s="135"/>
      <c r="F91" s="114" t="s">
        <v>263</v>
      </c>
      <c r="G91" s="113" t="s">
        <v>263</v>
      </c>
      <c r="H91" s="114" t="s">
        <v>263</v>
      </c>
      <c r="I91" s="135" t="s">
        <v>263</v>
      </c>
      <c r="J91" s="135"/>
      <c r="K91" s="115"/>
      <c r="L91" s="113"/>
      <c r="M91" s="114" t="s">
        <v>133</v>
      </c>
      <c r="N91" s="135"/>
      <c r="O91" s="114"/>
      <c r="P91" s="114"/>
      <c r="Q91" s="135"/>
      <c r="R91" s="135"/>
      <c r="S91" s="115"/>
      <c r="T91" s="113" t="s">
        <v>263</v>
      </c>
      <c r="U91" s="114"/>
      <c r="V91" s="135"/>
      <c r="W91" s="114" t="s">
        <v>263</v>
      </c>
      <c r="X91" s="114" t="s">
        <v>263</v>
      </c>
      <c r="Y91" s="114" t="s">
        <v>133</v>
      </c>
      <c r="Z91" s="135" t="s">
        <v>263</v>
      </c>
      <c r="AA91" s="115"/>
      <c r="AB91" s="114"/>
      <c r="AC91" s="114" t="s">
        <v>133</v>
      </c>
      <c r="AD91" s="114"/>
      <c r="AE91" s="114"/>
      <c r="AF91" s="113"/>
      <c r="AG91" s="135" t="s">
        <v>263</v>
      </c>
      <c r="AH91" s="135"/>
      <c r="AI91" s="115"/>
      <c r="AJ91" s="113"/>
      <c r="AK91" s="135"/>
      <c r="AL91" s="135"/>
      <c r="AM91" s="135"/>
      <c r="AN91" s="114" t="s">
        <v>263</v>
      </c>
      <c r="AO91" s="135"/>
      <c r="AP91" s="135" t="s">
        <v>263</v>
      </c>
      <c r="AQ91" s="115"/>
      <c r="AR91" s="134"/>
    </row>
    <row r="92" spans="1:75" s="89" customFormat="1" ht="33.6" customHeight="1" thickBot="1" x14ac:dyDescent="0.4">
      <c r="A92" s="90"/>
      <c r="B92" s="123">
        <v>39</v>
      </c>
      <c r="C92" s="105" t="s">
        <v>148</v>
      </c>
      <c r="D92" s="1" t="s">
        <v>263</v>
      </c>
      <c r="E92" s="138" t="s">
        <v>263</v>
      </c>
      <c r="F92" s="1" t="s">
        <v>263</v>
      </c>
      <c r="G92" s="53" t="s">
        <v>263</v>
      </c>
      <c r="H92" s="1" t="s">
        <v>263</v>
      </c>
      <c r="I92" s="1"/>
      <c r="J92" s="138"/>
      <c r="K92" s="2"/>
      <c r="L92" s="53"/>
      <c r="M92" s="1"/>
      <c r="N92" s="138"/>
      <c r="O92" s="1"/>
      <c r="P92" s="1"/>
      <c r="Q92" s="1"/>
      <c r="R92" s="138"/>
      <c r="S92" s="2"/>
      <c r="T92" s="53" t="s">
        <v>263</v>
      </c>
      <c r="U92" s="1"/>
      <c r="V92" s="138"/>
      <c r="W92" s="1" t="s">
        <v>263</v>
      </c>
      <c r="X92" s="1" t="s">
        <v>263</v>
      </c>
      <c r="Y92" s="1"/>
      <c r="Z92" s="138" t="s">
        <v>263</v>
      </c>
      <c r="AA92" s="2"/>
      <c r="AB92" s="1"/>
      <c r="AC92" s="1"/>
      <c r="AD92" s="1"/>
      <c r="AE92" s="1"/>
      <c r="AF92" s="53"/>
      <c r="AG92" s="1" t="s">
        <v>263</v>
      </c>
      <c r="AH92" s="138" t="s">
        <v>263</v>
      </c>
      <c r="AI92" s="2"/>
      <c r="AJ92" s="53" t="s">
        <v>263</v>
      </c>
      <c r="AK92" s="1"/>
      <c r="AL92" s="138"/>
      <c r="AM92" s="138"/>
      <c r="AN92" s="1"/>
      <c r="AO92" s="1" t="s">
        <v>263</v>
      </c>
      <c r="AP92" s="138" t="s">
        <v>263</v>
      </c>
      <c r="AQ92" s="2"/>
      <c r="AR92" s="134"/>
    </row>
    <row r="93" spans="1:75" ht="35.25" customHeight="1" x14ac:dyDescent="0.35">
      <c r="B93" s="123">
        <v>40</v>
      </c>
      <c r="C93" s="145" t="s">
        <v>149</v>
      </c>
      <c r="D93" s="114"/>
      <c r="E93" s="135"/>
      <c r="F93" s="114"/>
      <c r="G93" s="113"/>
      <c r="H93" s="114"/>
      <c r="I93" s="135"/>
      <c r="J93" s="135"/>
      <c r="K93" s="115"/>
      <c r="L93" s="113"/>
      <c r="M93" s="114"/>
      <c r="N93" s="135"/>
      <c r="O93" s="114"/>
      <c r="P93" s="114"/>
      <c r="Q93" s="135"/>
      <c r="R93" s="135"/>
      <c r="S93" s="115"/>
      <c r="T93" s="113"/>
      <c r="U93" s="114"/>
      <c r="V93" s="135"/>
      <c r="W93" s="114"/>
      <c r="X93" s="114"/>
      <c r="Y93" s="114"/>
      <c r="Z93" s="135"/>
      <c r="AA93" s="115"/>
      <c r="AB93" s="114"/>
      <c r="AC93" s="114"/>
      <c r="AD93" s="114"/>
      <c r="AE93" s="114"/>
      <c r="AF93" s="113"/>
      <c r="AG93" s="135"/>
      <c r="AH93" s="135"/>
      <c r="AI93" s="115"/>
      <c r="AJ93" s="113"/>
      <c r="AK93" s="135"/>
      <c r="AL93" s="135"/>
      <c r="AM93" s="135"/>
      <c r="AN93" s="114"/>
      <c r="AO93" s="135"/>
      <c r="AP93" s="135"/>
      <c r="AQ93" s="115"/>
      <c r="AR93" s="134"/>
      <c r="AS93" s="7"/>
      <c r="BF93" s="7"/>
      <c r="BG93" s="7"/>
      <c r="BH93" s="7"/>
      <c r="BI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</row>
    <row r="94" spans="1:75" ht="35.25" customHeight="1" thickBot="1" x14ac:dyDescent="0.4">
      <c r="B94" s="123">
        <v>41</v>
      </c>
      <c r="C94" s="105" t="s">
        <v>58</v>
      </c>
      <c r="D94" s="1"/>
      <c r="E94" s="138"/>
      <c r="F94" s="1" t="s">
        <v>263</v>
      </c>
      <c r="G94" s="53"/>
      <c r="H94" s="1"/>
      <c r="I94" s="1"/>
      <c r="J94" s="138"/>
      <c r="K94" s="2"/>
      <c r="L94" s="53"/>
      <c r="M94" s="1"/>
      <c r="N94" s="138"/>
      <c r="O94" s="1"/>
      <c r="P94" s="1"/>
      <c r="Q94" s="1"/>
      <c r="R94" s="138"/>
      <c r="S94" s="2"/>
      <c r="T94" s="53" t="s">
        <v>263</v>
      </c>
      <c r="U94" s="1"/>
      <c r="V94" s="138"/>
      <c r="W94" s="1"/>
      <c r="X94" s="1"/>
      <c r="Y94" s="1"/>
      <c r="Z94" s="138"/>
      <c r="AA94" s="2"/>
      <c r="AB94" s="1"/>
      <c r="AC94" s="1"/>
      <c r="AD94" s="1"/>
      <c r="AE94" s="1"/>
      <c r="AF94" s="53"/>
      <c r="AG94" s="1"/>
      <c r="AH94" s="138"/>
      <c r="AI94" s="2"/>
      <c r="AJ94" s="53"/>
      <c r="AK94" s="1"/>
      <c r="AL94" s="138"/>
      <c r="AM94" s="138"/>
      <c r="AN94" s="1"/>
      <c r="AO94" s="1"/>
      <c r="AP94" s="138"/>
      <c r="AQ94" s="2"/>
      <c r="AR94" s="134"/>
      <c r="AS94" s="7"/>
      <c r="BF94" s="7"/>
      <c r="BG94" s="7"/>
      <c r="BH94" s="7"/>
      <c r="BI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</row>
    <row r="95" spans="1:75" ht="35.25" customHeight="1" x14ac:dyDescent="0.35">
      <c r="B95" s="123">
        <v>42</v>
      </c>
      <c r="C95" s="102" t="s">
        <v>144</v>
      </c>
      <c r="D95" s="114" t="s">
        <v>263</v>
      </c>
      <c r="E95" s="114" t="s">
        <v>132</v>
      </c>
      <c r="F95" s="114"/>
      <c r="G95" s="113" t="s">
        <v>263</v>
      </c>
      <c r="H95" s="114"/>
      <c r="I95" s="114"/>
      <c r="J95" s="114"/>
      <c r="K95" s="115"/>
      <c r="L95" s="113"/>
      <c r="M95" s="114" t="s">
        <v>263</v>
      </c>
      <c r="N95" s="114" t="s">
        <v>132</v>
      </c>
      <c r="O95" s="114" t="s">
        <v>263</v>
      </c>
      <c r="P95" s="114" t="s">
        <v>263</v>
      </c>
      <c r="Q95" s="114" t="s">
        <v>263</v>
      </c>
      <c r="R95" s="114" t="s">
        <v>263</v>
      </c>
      <c r="S95" s="115"/>
      <c r="T95" s="113" t="s">
        <v>132</v>
      </c>
      <c r="U95" s="114"/>
      <c r="V95" s="114"/>
      <c r="W95" s="114"/>
      <c r="X95" s="114"/>
      <c r="Y95" s="114" t="s">
        <v>263</v>
      </c>
      <c r="Z95" s="114"/>
      <c r="AA95" s="115"/>
      <c r="AB95" s="114"/>
      <c r="AC95" s="114" t="s">
        <v>263</v>
      </c>
      <c r="AD95" s="114" t="s">
        <v>263</v>
      </c>
      <c r="AE95" s="114" t="s">
        <v>132</v>
      </c>
      <c r="AF95" s="113" t="s">
        <v>132</v>
      </c>
      <c r="AG95" s="114"/>
      <c r="AH95" s="114"/>
      <c r="AI95" s="115"/>
      <c r="AJ95" s="113"/>
      <c r="AK95" s="114"/>
      <c r="AL95" s="114" t="s">
        <v>263</v>
      </c>
      <c r="AM95" s="114"/>
      <c r="AN95" s="114" t="s">
        <v>263</v>
      </c>
      <c r="AO95" s="114" t="s">
        <v>263</v>
      </c>
      <c r="AP95" s="114"/>
      <c r="AQ95" s="115"/>
      <c r="AR95" s="134"/>
      <c r="AS95" s="7"/>
      <c r="BF95" s="7"/>
      <c r="BG95" s="7"/>
      <c r="BH95" s="7"/>
      <c r="BI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</row>
    <row r="96" spans="1:75" ht="35.25" customHeight="1" x14ac:dyDescent="0.35">
      <c r="B96" s="123">
        <v>43</v>
      </c>
      <c r="C96" s="103" t="s">
        <v>49</v>
      </c>
      <c r="D96" s="95" t="s">
        <v>263</v>
      </c>
      <c r="E96" s="95" t="s">
        <v>132</v>
      </c>
      <c r="F96" s="95" t="s">
        <v>131</v>
      </c>
      <c r="G96" s="96"/>
      <c r="H96" s="95"/>
      <c r="I96" s="95"/>
      <c r="J96" s="95"/>
      <c r="K96" s="97"/>
      <c r="L96" s="96"/>
      <c r="M96" s="95" t="s">
        <v>263</v>
      </c>
      <c r="N96" s="95" t="s">
        <v>132</v>
      </c>
      <c r="O96" s="95" t="s">
        <v>131</v>
      </c>
      <c r="P96" s="95" t="s">
        <v>263</v>
      </c>
      <c r="Q96" s="95"/>
      <c r="R96" s="95" t="s">
        <v>263</v>
      </c>
      <c r="S96" s="97"/>
      <c r="T96" s="96" t="s">
        <v>132</v>
      </c>
      <c r="U96" s="95"/>
      <c r="V96" s="95" t="s">
        <v>263</v>
      </c>
      <c r="W96" s="95" t="s">
        <v>263</v>
      </c>
      <c r="X96" s="95" t="s">
        <v>263</v>
      </c>
      <c r="Y96" s="95" t="s">
        <v>263</v>
      </c>
      <c r="Z96" s="95"/>
      <c r="AA96" s="97"/>
      <c r="AB96" s="95"/>
      <c r="AC96" s="95" t="s">
        <v>263</v>
      </c>
      <c r="AD96" s="95" t="s">
        <v>263</v>
      </c>
      <c r="AE96" s="95" t="s">
        <v>132</v>
      </c>
      <c r="AF96" s="96" t="s">
        <v>132</v>
      </c>
      <c r="AG96" s="95"/>
      <c r="AH96" s="95"/>
      <c r="AI96" s="97"/>
      <c r="AJ96" s="96"/>
      <c r="AK96" s="95" t="s">
        <v>263</v>
      </c>
      <c r="AL96" s="95" t="s">
        <v>131</v>
      </c>
      <c r="AM96" s="95" t="s">
        <v>131</v>
      </c>
      <c r="AN96" s="95"/>
      <c r="AO96" s="95"/>
      <c r="AP96" s="95"/>
      <c r="AQ96" s="97"/>
      <c r="AR96" s="134"/>
      <c r="AS96" s="7"/>
      <c r="BF96" s="7"/>
      <c r="BG96" s="7"/>
      <c r="BH96" s="7"/>
      <c r="BI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</row>
    <row r="97" spans="2:75" ht="35.25" customHeight="1" thickBot="1" x14ac:dyDescent="0.4">
      <c r="B97" s="123">
        <v>44</v>
      </c>
      <c r="C97" s="116" t="s">
        <v>145</v>
      </c>
      <c r="D97" s="1" t="s">
        <v>263</v>
      </c>
      <c r="E97" s="1" t="s">
        <v>263</v>
      </c>
      <c r="F97" s="1" t="s">
        <v>132</v>
      </c>
      <c r="G97" s="53" t="s">
        <v>263</v>
      </c>
      <c r="H97" s="1" t="s">
        <v>263</v>
      </c>
      <c r="I97" s="1"/>
      <c r="J97" s="1"/>
      <c r="K97" s="2"/>
      <c r="L97" s="53"/>
      <c r="M97" s="1"/>
      <c r="N97" s="1" t="s">
        <v>263</v>
      </c>
      <c r="O97" s="1" t="s">
        <v>132</v>
      </c>
      <c r="P97" s="1" t="s">
        <v>263</v>
      </c>
      <c r="Q97" s="1" t="s">
        <v>263</v>
      </c>
      <c r="R97" s="1" t="s">
        <v>263</v>
      </c>
      <c r="S97" s="2"/>
      <c r="T97" s="53"/>
      <c r="U97" s="1" t="s">
        <v>132</v>
      </c>
      <c r="V97" s="1" t="s">
        <v>263</v>
      </c>
      <c r="W97" s="1" t="s">
        <v>263</v>
      </c>
      <c r="X97" s="1"/>
      <c r="Y97" s="1" t="s">
        <v>263</v>
      </c>
      <c r="Z97" s="1"/>
      <c r="AA97" s="2"/>
      <c r="AB97" s="1" t="s">
        <v>263</v>
      </c>
      <c r="AC97" s="1" t="s">
        <v>263</v>
      </c>
      <c r="AD97" s="1" t="s">
        <v>263</v>
      </c>
      <c r="AE97" s="1" t="s">
        <v>263</v>
      </c>
      <c r="AF97" s="53"/>
      <c r="AG97" s="1"/>
      <c r="AH97" s="1"/>
      <c r="AI97" s="2"/>
      <c r="AJ97" s="53" t="s">
        <v>263</v>
      </c>
      <c r="AK97" s="1"/>
      <c r="AL97" s="1" t="s">
        <v>132</v>
      </c>
      <c r="AM97" s="1" t="s">
        <v>132</v>
      </c>
      <c r="AN97" s="1" t="s">
        <v>263</v>
      </c>
      <c r="AO97" s="1"/>
      <c r="AP97" s="1"/>
      <c r="AQ97" s="2"/>
      <c r="AR97" s="134"/>
      <c r="AS97" s="7"/>
      <c r="BF97" s="7"/>
      <c r="BG97" s="7"/>
      <c r="BH97" s="7"/>
      <c r="BI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</row>
    <row r="98" spans="2:75" ht="35.25" customHeight="1" x14ac:dyDescent="0.35">
      <c r="B98" s="123">
        <v>45</v>
      </c>
      <c r="C98" s="102" t="s">
        <v>52</v>
      </c>
      <c r="D98" s="114"/>
      <c r="E98" s="114"/>
      <c r="F98" s="114"/>
      <c r="G98" s="113" t="s">
        <v>132</v>
      </c>
      <c r="H98" s="114"/>
      <c r="I98" s="114"/>
      <c r="J98" s="114"/>
      <c r="K98" s="115"/>
      <c r="L98" s="113" t="s">
        <v>263</v>
      </c>
      <c r="M98" s="114" t="s">
        <v>132</v>
      </c>
      <c r="N98" s="114"/>
      <c r="O98" s="114" t="s">
        <v>263</v>
      </c>
      <c r="P98" s="114"/>
      <c r="Q98" s="114" t="s">
        <v>263</v>
      </c>
      <c r="R98" s="114" t="s">
        <v>263</v>
      </c>
      <c r="S98" s="115"/>
      <c r="T98" s="113"/>
      <c r="U98" s="114" t="s">
        <v>263</v>
      </c>
      <c r="V98" s="114"/>
      <c r="W98" s="114" t="s">
        <v>263</v>
      </c>
      <c r="X98" s="114" t="s">
        <v>263</v>
      </c>
      <c r="Y98" s="114" t="s">
        <v>132</v>
      </c>
      <c r="Z98" s="114"/>
      <c r="AA98" s="115"/>
      <c r="AB98" s="114" t="s">
        <v>263</v>
      </c>
      <c r="AC98" s="114"/>
      <c r="AD98" s="114" t="s">
        <v>263</v>
      </c>
      <c r="AE98" s="114"/>
      <c r="AF98" s="113" t="s">
        <v>263</v>
      </c>
      <c r="AG98" s="114"/>
      <c r="AH98" s="114"/>
      <c r="AI98" s="115"/>
      <c r="AJ98" s="113"/>
      <c r="AK98" s="114" t="s">
        <v>132</v>
      </c>
      <c r="AL98" s="114" t="s">
        <v>263</v>
      </c>
      <c r="AM98" s="114" t="s">
        <v>263</v>
      </c>
      <c r="AN98" s="114"/>
      <c r="AO98" s="114"/>
      <c r="AP98" s="114"/>
      <c r="AQ98" s="115"/>
      <c r="AR98" s="134"/>
      <c r="AS98" s="7"/>
      <c r="BF98" s="7"/>
      <c r="BG98" s="7"/>
      <c r="BH98" s="7"/>
      <c r="BI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</row>
    <row r="99" spans="2:75" ht="35.25" customHeight="1" thickBot="1" x14ac:dyDescent="0.4">
      <c r="B99" s="123">
        <v>46</v>
      </c>
      <c r="C99" s="116" t="s">
        <v>54</v>
      </c>
      <c r="D99" s="1"/>
      <c r="E99" s="1"/>
      <c r="F99" s="1"/>
      <c r="G99" s="53"/>
      <c r="H99" s="1"/>
      <c r="I99" s="1"/>
      <c r="J99" s="1"/>
      <c r="K99" s="2"/>
      <c r="L99" s="53" t="s">
        <v>263</v>
      </c>
      <c r="M99" s="1"/>
      <c r="N99" s="1"/>
      <c r="O99" s="1" t="s">
        <v>263</v>
      </c>
      <c r="P99" s="1"/>
      <c r="Q99" s="1"/>
      <c r="R99" s="1" t="s">
        <v>263</v>
      </c>
      <c r="S99" s="2"/>
      <c r="T99" s="53"/>
      <c r="U99" s="1" t="s">
        <v>263</v>
      </c>
      <c r="V99" s="1"/>
      <c r="W99" s="1" t="s">
        <v>263</v>
      </c>
      <c r="X99" s="1"/>
      <c r="Y99" s="1"/>
      <c r="Z99" s="1"/>
      <c r="AA99" s="2"/>
      <c r="AB99" s="1"/>
      <c r="AC99" s="1"/>
      <c r="AD99" s="1" t="s">
        <v>263</v>
      </c>
      <c r="AE99" s="1"/>
      <c r="AF99" s="53" t="s">
        <v>263</v>
      </c>
      <c r="AG99" s="1"/>
      <c r="AH99" s="1"/>
      <c r="AI99" s="2"/>
      <c r="AJ99" s="53"/>
      <c r="AK99" s="1" t="s">
        <v>263</v>
      </c>
      <c r="AL99" s="1"/>
      <c r="AM99" s="1"/>
      <c r="AN99" s="1"/>
      <c r="AO99" s="1"/>
      <c r="AP99" s="1"/>
      <c r="AQ99" s="2"/>
      <c r="AR99" s="134"/>
      <c r="AS99" s="7"/>
      <c r="BF99" s="7"/>
      <c r="BG99" s="7"/>
      <c r="BH99" s="7"/>
      <c r="BI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</row>
    <row r="100" spans="2:75" ht="35.25" customHeight="1" x14ac:dyDescent="0.35">
      <c r="B100" s="123">
        <v>47</v>
      </c>
      <c r="C100" s="107" t="s">
        <v>56</v>
      </c>
      <c r="D100" s="114" t="s">
        <v>263</v>
      </c>
      <c r="E100" s="114" t="s">
        <v>263</v>
      </c>
      <c r="F100" s="114" t="s">
        <v>263</v>
      </c>
      <c r="G100" s="113" t="s">
        <v>263</v>
      </c>
      <c r="H100" s="135" t="s">
        <v>263</v>
      </c>
      <c r="I100" s="135" t="s">
        <v>263</v>
      </c>
      <c r="J100" s="114"/>
      <c r="K100" s="115"/>
      <c r="L100" s="114" t="s">
        <v>132</v>
      </c>
      <c r="M100" s="114" t="s">
        <v>132</v>
      </c>
      <c r="N100" s="114" t="s">
        <v>263</v>
      </c>
      <c r="O100" s="114"/>
      <c r="P100" s="135" t="s">
        <v>131</v>
      </c>
      <c r="Q100" s="135" t="s">
        <v>263</v>
      </c>
      <c r="R100" s="114"/>
      <c r="S100" s="115"/>
      <c r="T100" s="113"/>
      <c r="U100" s="114"/>
      <c r="V100" s="114"/>
      <c r="W100" s="114"/>
      <c r="X100" s="135" t="s">
        <v>263</v>
      </c>
      <c r="Y100" s="114" t="s">
        <v>132</v>
      </c>
      <c r="Z100" s="114" t="s">
        <v>263</v>
      </c>
      <c r="AA100" s="115"/>
      <c r="AB100" s="114" t="s">
        <v>263</v>
      </c>
      <c r="AC100" s="114" t="s">
        <v>132</v>
      </c>
      <c r="AD100" s="135"/>
      <c r="AE100" s="114" t="s">
        <v>263</v>
      </c>
      <c r="AF100" s="113"/>
      <c r="AG100" s="135" t="s">
        <v>263</v>
      </c>
      <c r="AH100" s="114" t="s">
        <v>263</v>
      </c>
      <c r="AI100" s="115"/>
      <c r="AJ100" s="113" t="s">
        <v>131</v>
      </c>
      <c r="AK100" s="135" t="s">
        <v>263</v>
      </c>
      <c r="AL100" s="114"/>
      <c r="AM100" s="114" t="s">
        <v>263</v>
      </c>
      <c r="AN100" s="135"/>
      <c r="AO100" s="135"/>
      <c r="AP100" s="114"/>
      <c r="AQ100" s="115"/>
      <c r="AR100" s="134"/>
      <c r="AS100" s="7"/>
      <c r="BF100" s="7"/>
      <c r="BG100" s="7"/>
      <c r="BH100" s="7"/>
      <c r="BI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</row>
    <row r="101" spans="2:75" ht="35.25" customHeight="1" x14ac:dyDescent="0.35">
      <c r="B101" s="123">
        <v>48</v>
      </c>
      <c r="C101" s="103" t="s">
        <v>58</v>
      </c>
      <c r="D101" s="95"/>
      <c r="E101" s="95"/>
      <c r="F101" s="95"/>
      <c r="G101" s="96"/>
      <c r="H101" s="95"/>
      <c r="I101" s="136" t="s">
        <v>263</v>
      </c>
      <c r="J101" s="95"/>
      <c r="K101" s="97"/>
      <c r="L101" s="96"/>
      <c r="M101" s="95" t="s">
        <v>132</v>
      </c>
      <c r="N101" s="95"/>
      <c r="O101" s="95"/>
      <c r="P101" s="95" t="s">
        <v>131</v>
      </c>
      <c r="Q101" s="136"/>
      <c r="R101" s="95"/>
      <c r="S101" s="97"/>
      <c r="T101" s="96"/>
      <c r="U101" s="95"/>
      <c r="V101" s="95"/>
      <c r="W101" s="95"/>
      <c r="X101" s="95"/>
      <c r="Y101" s="95" t="s">
        <v>132</v>
      </c>
      <c r="Z101" s="95" t="s">
        <v>263</v>
      </c>
      <c r="AA101" s="97"/>
      <c r="AB101" s="95"/>
      <c r="AC101" s="95" t="s">
        <v>132</v>
      </c>
      <c r="AD101" s="95"/>
      <c r="AE101" s="95" t="s">
        <v>263</v>
      </c>
      <c r="AF101" s="96" t="s">
        <v>263</v>
      </c>
      <c r="AG101" s="136"/>
      <c r="AH101" s="95" t="s">
        <v>263</v>
      </c>
      <c r="AI101" s="97"/>
      <c r="AJ101" s="96" t="s">
        <v>131</v>
      </c>
      <c r="AK101" s="136"/>
      <c r="AL101" s="95" t="s">
        <v>263</v>
      </c>
      <c r="AM101" s="95" t="s">
        <v>263</v>
      </c>
      <c r="AN101" s="95"/>
      <c r="AO101" s="136"/>
      <c r="AP101" s="95"/>
      <c r="AQ101" s="97"/>
      <c r="AR101" s="134"/>
      <c r="AS101" s="7"/>
      <c r="BF101" s="7"/>
      <c r="BG101" s="7"/>
      <c r="BH101" s="7"/>
      <c r="BI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</row>
    <row r="102" spans="2:75" ht="35.25" customHeight="1" thickBot="1" x14ac:dyDescent="0.4">
      <c r="B102" s="123">
        <v>49</v>
      </c>
      <c r="C102" s="108" t="s">
        <v>91</v>
      </c>
      <c r="D102" s="1" t="s">
        <v>263</v>
      </c>
      <c r="E102" s="138" t="s">
        <v>263</v>
      </c>
      <c r="F102" s="1"/>
      <c r="G102" s="53" t="s">
        <v>132</v>
      </c>
      <c r="H102" s="138" t="s">
        <v>263</v>
      </c>
      <c r="I102" s="138" t="s">
        <v>263</v>
      </c>
      <c r="J102" s="1"/>
      <c r="K102" s="2"/>
      <c r="L102" s="53"/>
      <c r="M102" s="1" t="s">
        <v>132</v>
      </c>
      <c r="N102" s="138" t="s">
        <v>263</v>
      </c>
      <c r="O102" s="1"/>
      <c r="P102" s="138" t="s">
        <v>131</v>
      </c>
      <c r="Q102" s="138" t="s">
        <v>263</v>
      </c>
      <c r="R102" s="1" t="s">
        <v>263</v>
      </c>
      <c r="S102" s="2"/>
      <c r="T102" s="53"/>
      <c r="U102" s="1"/>
      <c r="V102" s="138"/>
      <c r="W102" s="1"/>
      <c r="X102" s="138"/>
      <c r="Y102" s="1" t="s">
        <v>132</v>
      </c>
      <c r="Z102" s="1" t="s">
        <v>132</v>
      </c>
      <c r="AA102" s="2"/>
      <c r="AB102" s="1" t="s">
        <v>263</v>
      </c>
      <c r="AC102" s="1" t="s">
        <v>132</v>
      </c>
      <c r="AD102" s="138" t="s">
        <v>263</v>
      </c>
      <c r="AE102" s="1" t="s">
        <v>263</v>
      </c>
      <c r="AF102" s="53" t="s">
        <v>263</v>
      </c>
      <c r="AG102" s="138" t="s">
        <v>263</v>
      </c>
      <c r="AH102" s="1" t="s">
        <v>263</v>
      </c>
      <c r="AI102" s="2"/>
      <c r="AJ102" s="53" t="s">
        <v>131</v>
      </c>
      <c r="AK102" s="138" t="s">
        <v>132</v>
      </c>
      <c r="AL102" s="138"/>
      <c r="AM102" s="138" t="s">
        <v>263</v>
      </c>
      <c r="AN102" s="138"/>
      <c r="AO102" s="138"/>
      <c r="AP102" s="1"/>
      <c r="AQ102" s="2"/>
      <c r="AR102" s="134"/>
      <c r="AS102" s="7"/>
      <c r="BF102" s="7"/>
      <c r="BG102" s="7"/>
      <c r="BH102" s="7"/>
      <c r="BI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</row>
    <row r="103" spans="2:75" ht="35.25" customHeight="1" x14ac:dyDescent="0.35">
      <c r="B103" s="123">
        <v>50</v>
      </c>
      <c r="C103" s="102" t="s">
        <v>2</v>
      </c>
      <c r="D103" s="114"/>
      <c r="E103" s="114"/>
      <c r="F103" s="114" t="s">
        <v>263</v>
      </c>
      <c r="G103" s="113" t="s">
        <v>132</v>
      </c>
      <c r="H103" s="114" t="s">
        <v>132</v>
      </c>
      <c r="I103" s="135" t="s">
        <v>132</v>
      </c>
      <c r="J103" s="114"/>
      <c r="K103" s="115"/>
      <c r="L103" s="113"/>
      <c r="M103" s="114"/>
      <c r="N103" s="114"/>
      <c r="O103" s="114"/>
      <c r="P103" s="114"/>
      <c r="Q103" s="135"/>
      <c r="R103" s="114"/>
      <c r="S103" s="115"/>
      <c r="T103" s="113" t="s">
        <v>263</v>
      </c>
      <c r="U103" s="114" t="s">
        <v>263</v>
      </c>
      <c r="V103" s="114" t="s">
        <v>263</v>
      </c>
      <c r="W103" s="114"/>
      <c r="X103" s="114" t="s">
        <v>263</v>
      </c>
      <c r="Y103" s="114" t="s">
        <v>263</v>
      </c>
      <c r="Z103" s="114" t="s">
        <v>132</v>
      </c>
      <c r="AA103" s="115"/>
      <c r="AB103" s="114" t="s">
        <v>263</v>
      </c>
      <c r="AC103" s="114"/>
      <c r="AD103" s="114" t="s">
        <v>132</v>
      </c>
      <c r="AE103" s="114" t="s">
        <v>263</v>
      </c>
      <c r="AF103" s="113"/>
      <c r="AG103" s="135" t="s">
        <v>263</v>
      </c>
      <c r="AH103" s="114" t="s">
        <v>263</v>
      </c>
      <c r="AI103" s="115"/>
      <c r="AJ103" s="113" t="s">
        <v>263</v>
      </c>
      <c r="AK103" s="135" t="s">
        <v>132</v>
      </c>
      <c r="AL103" s="114" t="s">
        <v>263</v>
      </c>
      <c r="AM103" s="114" t="s">
        <v>263</v>
      </c>
      <c r="AN103" s="114"/>
      <c r="AO103" s="135" t="s">
        <v>131</v>
      </c>
      <c r="AP103" s="114" t="s">
        <v>131</v>
      </c>
      <c r="AQ103" s="115"/>
      <c r="AR103" s="134"/>
      <c r="AS103" s="7"/>
      <c r="BF103" s="7"/>
      <c r="BG103" s="7"/>
      <c r="BH103" s="7"/>
      <c r="BI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</row>
    <row r="104" spans="2:75" ht="35.25" customHeight="1" x14ac:dyDescent="0.35">
      <c r="B104" s="123">
        <v>51</v>
      </c>
      <c r="C104" s="103" t="s">
        <v>89</v>
      </c>
      <c r="D104" s="95"/>
      <c r="E104" s="95" t="s">
        <v>263</v>
      </c>
      <c r="F104" s="95"/>
      <c r="G104" s="96"/>
      <c r="H104" s="95"/>
      <c r="I104" s="95"/>
      <c r="J104" s="95"/>
      <c r="K104" s="97"/>
      <c r="L104" s="96"/>
      <c r="M104" s="95"/>
      <c r="N104" s="95"/>
      <c r="O104" s="95"/>
      <c r="P104" s="95"/>
      <c r="Q104" s="95">
        <v>4</v>
      </c>
      <c r="R104" s="95">
        <v>4</v>
      </c>
      <c r="S104" s="97"/>
      <c r="T104" s="96"/>
      <c r="U104" s="95"/>
      <c r="V104" s="95"/>
      <c r="W104" s="95"/>
      <c r="X104" s="95"/>
      <c r="Y104" s="95" t="s">
        <v>263</v>
      </c>
      <c r="Z104" s="95"/>
      <c r="AA104" s="97"/>
      <c r="AB104" s="95"/>
      <c r="AC104" s="95"/>
      <c r="AD104" s="95"/>
      <c r="AE104" s="95"/>
      <c r="AF104" s="96"/>
      <c r="AG104" s="95"/>
      <c r="AH104" s="95"/>
      <c r="AI104" s="97"/>
      <c r="AJ104" s="96"/>
      <c r="AK104" s="95"/>
      <c r="AL104" s="95"/>
      <c r="AM104" s="95"/>
      <c r="AN104" s="95"/>
      <c r="AO104" s="95"/>
      <c r="AP104" s="95"/>
      <c r="AQ104" s="97"/>
      <c r="AR104" s="134"/>
      <c r="AS104" s="7"/>
      <c r="BF104" s="7"/>
      <c r="BG104" s="7"/>
      <c r="BH104" s="7"/>
      <c r="BI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</row>
    <row r="105" spans="2:75" ht="35.25" customHeight="1" x14ac:dyDescent="0.35">
      <c r="B105" s="123">
        <v>52</v>
      </c>
      <c r="C105" s="103" t="s">
        <v>1</v>
      </c>
      <c r="D105" s="95" t="s">
        <v>263</v>
      </c>
      <c r="E105" s="136" t="s">
        <v>263</v>
      </c>
      <c r="F105" s="95" t="s">
        <v>263</v>
      </c>
      <c r="G105" s="96" t="s">
        <v>263</v>
      </c>
      <c r="H105" s="95" t="s">
        <v>132</v>
      </c>
      <c r="I105" s="95" t="s">
        <v>132</v>
      </c>
      <c r="J105" s="95"/>
      <c r="K105" s="97"/>
      <c r="L105" s="96"/>
      <c r="M105" s="95"/>
      <c r="N105" s="136"/>
      <c r="O105" s="95"/>
      <c r="P105" s="95"/>
      <c r="Q105" s="95"/>
      <c r="R105" s="95"/>
      <c r="S105" s="97"/>
      <c r="T105" s="96"/>
      <c r="U105" s="95" t="s">
        <v>263</v>
      </c>
      <c r="V105" s="136"/>
      <c r="W105" s="95"/>
      <c r="X105" s="95"/>
      <c r="Y105" s="95"/>
      <c r="Z105" s="95"/>
      <c r="AA105" s="97"/>
      <c r="AB105" s="95"/>
      <c r="AC105" s="95"/>
      <c r="AD105" s="95" t="s">
        <v>132</v>
      </c>
      <c r="AE105" s="95"/>
      <c r="AF105" s="96"/>
      <c r="AG105" s="95" t="s">
        <v>263</v>
      </c>
      <c r="AH105" s="95"/>
      <c r="AI105" s="97"/>
      <c r="AJ105" s="96"/>
      <c r="AK105" s="95"/>
      <c r="AL105" s="136"/>
      <c r="AM105" s="136" t="s">
        <v>263</v>
      </c>
      <c r="AN105" s="95" t="s">
        <v>263</v>
      </c>
      <c r="AO105" s="95" t="s">
        <v>263</v>
      </c>
      <c r="AP105" s="95" t="s">
        <v>263</v>
      </c>
      <c r="AQ105" s="97"/>
      <c r="AR105" s="134"/>
      <c r="AS105" s="7"/>
      <c r="BF105" s="7"/>
      <c r="BG105" s="7"/>
      <c r="BH105" s="7"/>
      <c r="BI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spans="2:75" ht="35.25" customHeight="1" x14ac:dyDescent="0.35">
      <c r="B106" s="123">
        <v>53</v>
      </c>
      <c r="C106" s="103" t="s">
        <v>88</v>
      </c>
      <c r="D106" s="95"/>
      <c r="E106" s="95"/>
      <c r="F106" s="95"/>
      <c r="G106" s="96"/>
      <c r="H106" s="95"/>
      <c r="I106" s="136"/>
      <c r="J106" s="95"/>
      <c r="K106" s="97"/>
      <c r="L106" s="96" t="s">
        <v>263</v>
      </c>
      <c r="M106" s="95"/>
      <c r="N106" s="95" t="s">
        <v>263</v>
      </c>
      <c r="O106" s="95"/>
      <c r="P106" s="95"/>
      <c r="Q106" s="136"/>
      <c r="R106" s="95"/>
      <c r="S106" s="97"/>
      <c r="T106" s="96" t="s">
        <v>263</v>
      </c>
      <c r="U106" s="95"/>
      <c r="V106" s="95"/>
      <c r="W106" s="95"/>
      <c r="X106" s="95"/>
      <c r="Y106" s="95"/>
      <c r="Z106" s="95"/>
      <c r="AA106" s="97"/>
      <c r="AB106" s="95"/>
      <c r="AC106" s="95"/>
      <c r="AD106" s="95"/>
      <c r="AE106" s="95"/>
      <c r="AF106" s="96"/>
      <c r="AG106" s="136"/>
      <c r="AH106" s="95"/>
      <c r="AI106" s="97"/>
      <c r="AJ106" s="96"/>
      <c r="AK106" s="136"/>
      <c r="AL106" s="95"/>
      <c r="AM106" s="95"/>
      <c r="AN106" s="95"/>
      <c r="AO106" s="136"/>
      <c r="AP106" s="95"/>
      <c r="AQ106" s="97"/>
      <c r="AR106" s="134"/>
      <c r="AS106" s="7"/>
    </row>
    <row r="107" spans="2:75" ht="35.25" customHeight="1" thickBot="1" x14ac:dyDescent="0.4">
      <c r="B107" s="123">
        <v>54</v>
      </c>
      <c r="C107" s="116" t="s">
        <v>1</v>
      </c>
      <c r="D107" s="1"/>
      <c r="E107" s="1"/>
      <c r="F107" s="1"/>
      <c r="G107" s="53"/>
      <c r="H107" s="1"/>
      <c r="I107" s="1"/>
      <c r="J107" s="1"/>
      <c r="K107" s="2"/>
      <c r="L107" s="53"/>
      <c r="M107" s="1"/>
      <c r="N107" s="1"/>
      <c r="O107" s="1"/>
      <c r="P107" s="1" t="s">
        <v>263</v>
      </c>
      <c r="Q107" s="1"/>
      <c r="R107" s="1"/>
      <c r="S107" s="2"/>
      <c r="T107" s="53"/>
      <c r="U107" s="1" t="s">
        <v>263</v>
      </c>
      <c r="V107" s="1"/>
      <c r="W107" s="1"/>
      <c r="X107" s="1"/>
      <c r="Y107" s="1"/>
      <c r="Z107" s="1"/>
      <c r="AA107" s="2"/>
      <c r="AB107" s="1"/>
      <c r="AC107" s="1" t="s">
        <v>263</v>
      </c>
      <c r="AD107" s="1"/>
      <c r="AE107" s="1"/>
      <c r="AF107" s="53"/>
      <c r="AG107" s="1"/>
      <c r="AH107" s="1"/>
      <c r="AI107" s="2"/>
      <c r="AJ107" s="53"/>
      <c r="AK107" s="1"/>
      <c r="AL107" s="1"/>
      <c r="AM107" s="1"/>
      <c r="AN107" s="1" t="s">
        <v>263</v>
      </c>
      <c r="AO107" s="1" t="s">
        <v>131</v>
      </c>
      <c r="AP107" s="1" t="s">
        <v>131</v>
      </c>
      <c r="AQ107" s="2"/>
      <c r="AR107" s="134"/>
      <c r="AS107" s="7"/>
    </row>
    <row r="108" spans="2:75" ht="35.25" customHeight="1" x14ac:dyDescent="0.35">
      <c r="B108" s="123">
        <v>55</v>
      </c>
      <c r="C108" s="104" t="s">
        <v>84</v>
      </c>
      <c r="D108" s="114"/>
      <c r="E108" s="114"/>
      <c r="F108" s="114"/>
      <c r="G108" s="113"/>
      <c r="H108" s="114"/>
      <c r="I108" s="114"/>
      <c r="J108" s="114"/>
      <c r="K108" s="115"/>
      <c r="L108" s="113" t="s">
        <v>263</v>
      </c>
      <c r="M108" s="114"/>
      <c r="N108" s="114"/>
      <c r="O108" s="114" t="s">
        <v>263</v>
      </c>
      <c r="P108" s="114" t="s">
        <v>263</v>
      </c>
      <c r="Q108" s="114" t="s">
        <v>131</v>
      </c>
      <c r="R108" s="114" t="s">
        <v>131</v>
      </c>
      <c r="S108" s="115"/>
      <c r="T108" s="113" t="s">
        <v>263</v>
      </c>
      <c r="U108" s="114"/>
      <c r="V108" s="114"/>
      <c r="W108" s="114" t="s">
        <v>263</v>
      </c>
      <c r="X108" s="114"/>
      <c r="Y108" s="114"/>
      <c r="Z108" s="114"/>
      <c r="AA108" s="115"/>
      <c r="AB108" s="114" t="s">
        <v>263</v>
      </c>
      <c r="AC108" s="114"/>
      <c r="AD108" s="114"/>
      <c r="AE108" s="114"/>
      <c r="AF108" s="113"/>
      <c r="AG108" s="114" t="s">
        <v>263</v>
      </c>
      <c r="AH108" s="114" t="s">
        <v>263</v>
      </c>
      <c r="AI108" s="115"/>
      <c r="AJ108" s="113" t="s">
        <v>263</v>
      </c>
      <c r="AK108" s="114"/>
      <c r="AL108" s="114" t="s">
        <v>263</v>
      </c>
      <c r="AM108" s="114"/>
      <c r="AN108" s="114"/>
      <c r="AO108" s="114"/>
      <c r="AP108" s="114"/>
      <c r="AQ108" s="115"/>
      <c r="AR108" s="134"/>
      <c r="AS108" s="7"/>
    </row>
    <row r="109" spans="2:75" ht="35.25" customHeight="1" thickBot="1" x14ac:dyDescent="0.4">
      <c r="B109" s="123">
        <v>56</v>
      </c>
      <c r="C109" s="105" t="s">
        <v>6</v>
      </c>
      <c r="D109" s="1"/>
      <c r="E109" s="1"/>
      <c r="F109" s="1"/>
      <c r="G109" s="53"/>
      <c r="H109" s="1"/>
      <c r="I109" s="138"/>
      <c r="J109" s="1"/>
      <c r="K109" s="2"/>
      <c r="L109" s="53" t="s">
        <v>263</v>
      </c>
      <c r="M109" s="1"/>
      <c r="N109" s="1"/>
      <c r="O109" s="1" t="s">
        <v>263</v>
      </c>
      <c r="P109" s="1"/>
      <c r="Q109" s="138" t="s">
        <v>131</v>
      </c>
      <c r="R109" s="1" t="s">
        <v>131</v>
      </c>
      <c r="S109" s="2"/>
      <c r="T109" s="53"/>
      <c r="U109" s="1"/>
      <c r="V109" s="1"/>
      <c r="W109" s="1" t="s">
        <v>263</v>
      </c>
      <c r="X109" s="1"/>
      <c r="Y109" s="1"/>
      <c r="Z109" s="1"/>
      <c r="AA109" s="2"/>
      <c r="AB109" s="1"/>
      <c r="AC109" s="1"/>
      <c r="AD109" s="1" t="s">
        <v>263</v>
      </c>
      <c r="AE109" s="1" t="s">
        <v>263</v>
      </c>
      <c r="AF109" s="53"/>
      <c r="AG109" s="138"/>
      <c r="AH109" s="1"/>
      <c r="AI109" s="2"/>
      <c r="AJ109" s="53"/>
      <c r="AK109" s="138"/>
      <c r="AL109" s="1"/>
      <c r="AM109" s="1" t="s">
        <v>263</v>
      </c>
      <c r="AN109" s="1"/>
      <c r="AO109" s="138" t="s">
        <v>263</v>
      </c>
      <c r="AP109" s="1"/>
      <c r="AQ109" s="2"/>
      <c r="AR109" s="134"/>
      <c r="AS109" s="7"/>
    </row>
    <row r="110" spans="2:75" ht="35.25" customHeight="1" x14ac:dyDescent="0.35">
      <c r="B110" s="123">
        <v>57</v>
      </c>
      <c r="C110" s="141" t="s">
        <v>0</v>
      </c>
      <c r="D110" s="118"/>
      <c r="E110" s="118" t="s">
        <v>263</v>
      </c>
      <c r="F110" s="118" t="s">
        <v>263</v>
      </c>
      <c r="G110" s="117"/>
      <c r="H110" s="118" t="s">
        <v>132</v>
      </c>
      <c r="I110" s="118" t="s">
        <v>132</v>
      </c>
      <c r="J110" s="118"/>
      <c r="K110" s="119"/>
      <c r="L110" s="117" t="s">
        <v>263</v>
      </c>
      <c r="M110" s="118" t="s">
        <v>263</v>
      </c>
      <c r="N110" s="118" t="s">
        <v>263</v>
      </c>
      <c r="O110" s="118"/>
      <c r="P110" s="118"/>
      <c r="Q110" s="118"/>
      <c r="R110" s="118"/>
      <c r="S110" s="119"/>
      <c r="T110" s="117"/>
      <c r="U110" s="118"/>
      <c r="V110" s="118" t="s">
        <v>263</v>
      </c>
      <c r="W110" s="118"/>
      <c r="X110" s="118" t="s">
        <v>263</v>
      </c>
      <c r="Y110" s="118"/>
      <c r="Z110" s="118"/>
      <c r="AA110" s="119"/>
      <c r="AB110" s="118"/>
      <c r="AC110" s="118" t="s">
        <v>263</v>
      </c>
      <c r="AD110" s="118" t="s">
        <v>132</v>
      </c>
      <c r="AE110" s="118"/>
      <c r="AF110" s="117"/>
      <c r="AG110" s="118" t="s">
        <v>131</v>
      </c>
      <c r="AH110" s="118" t="s">
        <v>131</v>
      </c>
      <c r="AI110" s="119"/>
      <c r="AJ110" s="117"/>
      <c r="AK110" s="118"/>
      <c r="AL110" s="118"/>
      <c r="AM110" s="118"/>
      <c r="AN110" s="118"/>
      <c r="AO110" s="118" t="s">
        <v>263</v>
      </c>
      <c r="AP110" s="118" t="s">
        <v>263</v>
      </c>
      <c r="AQ110" s="119"/>
      <c r="AR110" s="134"/>
      <c r="AS110" s="7"/>
    </row>
    <row r="111" spans="2:75" ht="35.25" customHeight="1" thickBot="1" x14ac:dyDescent="0.4">
      <c r="B111" s="123">
        <v>58</v>
      </c>
      <c r="C111" s="142" t="s">
        <v>0</v>
      </c>
      <c r="D111" s="93"/>
      <c r="E111" s="93" t="s">
        <v>263</v>
      </c>
      <c r="F111" s="93" t="s">
        <v>263</v>
      </c>
      <c r="G111" s="92" t="s">
        <v>132</v>
      </c>
      <c r="H111" s="93"/>
      <c r="I111" s="93"/>
      <c r="J111" s="93"/>
      <c r="K111" s="94"/>
      <c r="L111" s="92" t="s">
        <v>263</v>
      </c>
      <c r="M111" s="93" t="s">
        <v>263</v>
      </c>
      <c r="N111" s="93" t="s">
        <v>263</v>
      </c>
      <c r="O111" s="93"/>
      <c r="P111" s="93"/>
      <c r="Q111" s="93" t="s">
        <v>131</v>
      </c>
      <c r="R111" s="93" t="s">
        <v>131</v>
      </c>
      <c r="S111" s="94"/>
      <c r="T111" s="92"/>
      <c r="U111" s="93" t="s">
        <v>263</v>
      </c>
      <c r="V111" s="93" t="s">
        <v>263</v>
      </c>
      <c r="W111" s="93"/>
      <c r="X111" s="93" t="s">
        <v>263</v>
      </c>
      <c r="Y111" s="93"/>
      <c r="Z111" s="93" t="s">
        <v>132</v>
      </c>
      <c r="AA111" s="94"/>
      <c r="AB111" s="93"/>
      <c r="AC111" s="93" t="s">
        <v>263</v>
      </c>
      <c r="AD111" s="93"/>
      <c r="AE111" s="93"/>
      <c r="AF111" s="92"/>
      <c r="AG111" s="93" t="s">
        <v>131</v>
      </c>
      <c r="AH111" s="93" t="s">
        <v>131</v>
      </c>
      <c r="AI111" s="94"/>
      <c r="AJ111" s="92"/>
      <c r="AK111" s="93" t="s">
        <v>132</v>
      </c>
      <c r="AL111" s="93"/>
      <c r="AM111" s="93" t="s">
        <v>263</v>
      </c>
      <c r="AN111" s="93"/>
      <c r="AO111" s="93" t="s">
        <v>263</v>
      </c>
      <c r="AP111" s="93" t="s">
        <v>263</v>
      </c>
      <c r="AQ111" s="94"/>
      <c r="AR111" s="134"/>
      <c r="AS111" s="7"/>
    </row>
    <row r="112" spans="2:75" ht="35.25" customHeight="1" thickBot="1" x14ac:dyDescent="0.4">
      <c r="B112" s="123">
        <v>59</v>
      </c>
      <c r="C112" s="110" t="s">
        <v>67</v>
      </c>
      <c r="D112" s="120"/>
      <c r="E112" s="120"/>
      <c r="F112" s="120"/>
      <c r="G112" s="139"/>
      <c r="H112" s="120"/>
      <c r="I112" s="140"/>
      <c r="J112" s="120"/>
      <c r="K112" s="121"/>
      <c r="L112" s="139"/>
      <c r="M112" s="120"/>
      <c r="N112" s="120"/>
      <c r="O112" s="120"/>
      <c r="P112" s="120"/>
      <c r="Q112" s="140"/>
      <c r="R112" s="120"/>
      <c r="S112" s="121"/>
      <c r="T112" s="139"/>
      <c r="U112" s="120"/>
      <c r="V112" s="120"/>
      <c r="W112" s="120"/>
      <c r="X112" s="120"/>
      <c r="Y112" s="120"/>
      <c r="Z112" s="120"/>
      <c r="AA112" s="121"/>
      <c r="AB112" s="120"/>
      <c r="AC112" s="120"/>
      <c r="AD112" s="120"/>
      <c r="AE112" s="120"/>
      <c r="AF112" s="139"/>
      <c r="AG112" s="140"/>
      <c r="AH112" s="120"/>
      <c r="AI112" s="121"/>
      <c r="AJ112" s="139"/>
      <c r="AK112" s="140"/>
      <c r="AL112" s="120"/>
      <c r="AM112" s="120"/>
      <c r="AN112" s="120"/>
      <c r="AO112" s="140"/>
      <c r="AP112" s="120"/>
      <c r="AQ112" s="121"/>
      <c r="AR112" s="134"/>
      <c r="AS112" s="7"/>
    </row>
    <row r="113" spans="2:45" ht="35.25" customHeight="1" x14ac:dyDescent="0.35">
      <c r="B113" s="123">
        <v>60</v>
      </c>
      <c r="C113" s="111" t="s">
        <v>90</v>
      </c>
      <c r="D113" s="114"/>
      <c r="E113" s="135"/>
      <c r="F113" s="135"/>
      <c r="G113" s="113"/>
      <c r="H113" s="114"/>
      <c r="I113" s="114"/>
      <c r="J113" s="135"/>
      <c r="K113" s="115"/>
      <c r="L113" s="113"/>
      <c r="M113" s="114"/>
      <c r="N113" s="135" t="s">
        <v>263</v>
      </c>
      <c r="O113" s="135"/>
      <c r="P113" s="114" t="s">
        <v>135</v>
      </c>
      <c r="Q113" s="114"/>
      <c r="R113" s="135"/>
      <c r="S113" s="115"/>
      <c r="T113" s="113" t="s">
        <v>263</v>
      </c>
      <c r="U113" s="114" t="s">
        <v>263</v>
      </c>
      <c r="V113" s="135"/>
      <c r="W113" s="135" t="s">
        <v>263</v>
      </c>
      <c r="X113" s="114"/>
      <c r="Y113" s="135"/>
      <c r="Z113" s="135"/>
      <c r="AA113" s="115"/>
      <c r="AB113" s="114"/>
      <c r="AC113" s="135" t="s">
        <v>263</v>
      </c>
      <c r="AD113" s="114"/>
      <c r="AE113" s="114"/>
      <c r="AF113" s="113" t="s">
        <v>263</v>
      </c>
      <c r="AG113" s="114" t="s">
        <v>135</v>
      </c>
      <c r="AH113" s="135" t="s">
        <v>135</v>
      </c>
      <c r="AI113" s="115"/>
      <c r="AJ113" s="113" t="s">
        <v>135</v>
      </c>
      <c r="AK113" s="114"/>
      <c r="AL113" s="135"/>
      <c r="AM113" s="135" t="s">
        <v>263</v>
      </c>
      <c r="AN113" s="114" t="s">
        <v>263</v>
      </c>
      <c r="AO113" s="114" t="s">
        <v>136</v>
      </c>
      <c r="AP113" s="135" t="s">
        <v>136</v>
      </c>
      <c r="AQ113" s="115"/>
      <c r="AR113" s="134"/>
      <c r="AS113" s="7"/>
    </row>
    <row r="114" spans="2:45" ht="35.25" customHeight="1" thickBot="1" x14ac:dyDescent="0.4">
      <c r="B114" s="123">
        <v>61</v>
      </c>
      <c r="C114" s="112" t="s">
        <v>90</v>
      </c>
      <c r="D114" s="1"/>
      <c r="E114" s="138"/>
      <c r="F114" s="138"/>
      <c r="G114" s="53"/>
      <c r="H114" s="1"/>
      <c r="I114" s="1"/>
      <c r="J114" s="138"/>
      <c r="K114" s="2"/>
      <c r="L114" s="53"/>
      <c r="M114" s="1"/>
      <c r="N114" s="138" t="s">
        <v>263</v>
      </c>
      <c r="O114" s="138"/>
      <c r="P114" s="1" t="s">
        <v>135</v>
      </c>
      <c r="Q114" s="1"/>
      <c r="R114" s="138"/>
      <c r="S114" s="2"/>
      <c r="T114" s="53" t="s">
        <v>263</v>
      </c>
      <c r="U114" s="1" t="s">
        <v>263</v>
      </c>
      <c r="V114" s="138"/>
      <c r="W114" s="138" t="s">
        <v>263</v>
      </c>
      <c r="X114" s="1"/>
      <c r="Y114" s="138"/>
      <c r="Z114" s="138"/>
      <c r="AA114" s="2"/>
      <c r="AB114" s="1"/>
      <c r="AC114" s="138" t="s">
        <v>263</v>
      </c>
      <c r="AD114" s="1"/>
      <c r="AE114" s="1"/>
      <c r="AF114" s="53" t="s">
        <v>263</v>
      </c>
      <c r="AG114" s="1" t="s">
        <v>135</v>
      </c>
      <c r="AH114" s="138" t="s">
        <v>135</v>
      </c>
      <c r="AI114" s="2"/>
      <c r="AJ114" s="53" t="s">
        <v>135</v>
      </c>
      <c r="AK114" s="1"/>
      <c r="AL114" s="138"/>
      <c r="AM114" s="138" t="s">
        <v>263</v>
      </c>
      <c r="AN114" s="1" t="s">
        <v>263</v>
      </c>
      <c r="AO114" s="1" t="s">
        <v>136</v>
      </c>
      <c r="AP114" s="138" t="s">
        <v>136</v>
      </c>
      <c r="AQ114" s="2"/>
      <c r="AR114" s="134"/>
      <c r="AS114" s="7"/>
    </row>
    <row r="115" spans="2:45" ht="35.25" customHeight="1" thickBot="1" x14ac:dyDescent="0.4">
      <c r="B115" s="123">
        <v>62</v>
      </c>
      <c r="C115" s="110" t="s">
        <v>71</v>
      </c>
      <c r="D115" s="120"/>
      <c r="E115" s="120"/>
      <c r="F115" s="120"/>
      <c r="G115" s="139"/>
      <c r="H115" s="120"/>
      <c r="I115" s="140"/>
      <c r="J115" s="120"/>
      <c r="K115" s="121"/>
      <c r="L115" s="139">
        <v>4</v>
      </c>
      <c r="M115" s="120"/>
      <c r="N115" s="120"/>
      <c r="O115" s="120"/>
      <c r="P115" s="120"/>
      <c r="Q115" s="140"/>
      <c r="R115" s="120"/>
      <c r="S115" s="121"/>
      <c r="T115" s="139">
        <v>4</v>
      </c>
      <c r="U115" s="120"/>
      <c r="V115" s="120"/>
      <c r="W115" s="120"/>
      <c r="X115" s="120"/>
      <c r="Y115" s="120"/>
      <c r="Z115" s="120"/>
      <c r="AA115" s="121"/>
      <c r="AB115" s="120"/>
      <c r="AC115" s="120"/>
      <c r="AD115" s="120"/>
      <c r="AE115" s="120"/>
      <c r="AF115" s="139"/>
      <c r="AG115" s="140"/>
      <c r="AH115" s="120"/>
      <c r="AI115" s="121"/>
      <c r="AJ115" s="139"/>
      <c r="AK115" s="140"/>
      <c r="AL115" s="120"/>
      <c r="AM115" s="120"/>
      <c r="AN115" s="120"/>
      <c r="AO115" s="140"/>
      <c r="AP115" s="120"/>
      <c r="AQ115" s="121"/>
      <c r="AR115" s="134"/>
      <c r="AS115" s="7"/>
    </row>
    <row r="116" spans="2:45" ht="35.25" customHeight="1" x14ac:dyDescent="0.35">
      <c r="B116" s="123">
        <v>63</v>
      </c>
      <c r="E116" s="7"/>
      <c r="J116" s="7"/>
      <c r="S116" s="7"/>
      <c r="AA116" s="7"/>
      <c r="AS116" s="7"/>
    </row>
    <row r="117" spans="2:45" ht="35.25" customHeight="1" x14ac:dyDescent="0.35">
      <c r="B117" s="123">
        <v>64</v>
      </c>
      <c r="E117" s="7"/>
      <c r="J117" s="7"/>
      <c r="S117" s="7"/>
      <c r="AA117" s="7"/>
      <c r="AS117" s="7"/>
    </row>
    <row r="118" spans="2:45" ht="35.25" customHeight="1" x14ac:dyDescent="0.35">
      <c r="B118" s="123">
        <v>65</v>
      </c>
      <c r="E118" s="7"/>
      <c r="J118" s="7"/>
      <c r="S118" s="7"/>
      <c r="AA118" s="7"/>
      <c r="AS118" s="7"/>
    </row>
    <row r="119" spans="2:45" ht="35.25" customHeight="1" thickBot="1" x14ac:dyDescent="0.4">
      <c r="E119" s="7"/>
      <c r="J119" s="7"/>
      <c r="S119" s="7"/>
      <c r="AA119" s="7"/>
      <c r="AS119" s="7"/>
    </row>
    <row r="120" spans="2:45" ht="35.25" customHeight="1" thickBot="1" x14ac:dyDescent="0.4">
      <c r="B120" s="176" t="s">
        <v>8</v>
      </c>
      <c r="C120" s="177"/>
      <c r="D120" s="152"/>
      <c r="E120" s="177"/>
      <c r="F120" s="177"/>
      <c r="G120" s="151" t="s">
        <v>28</v>
      </c>
      <c r="H120" s="177"/>
      <c r="I120" s="177"/>
      <c r="J120" s="7"/>
      <c r="K120" s="177"/>
      <c r="L120" s="177"/>
      <c r="M120" s="153"/>
      <c r="N120" s="177"/>
      <c r="O120" s="176" t="s">
        <v>90</v>
      </c>
      <c r="P120" s="179"/>
      <c r="Q120" s="151" t="s">
        <v>228</v>
      </c>
      <c r="R120" s="153"/>
      <c r="S120" s="177"/>
      <c r="T120" s="177"/>
      <c r="U120" s="177"/>
      <c r="V120" s="176" t="s">
        <v>227</v>
      </c>
      <c r="W120" s="177"/>
      <c r="X120" s="151" t="s">
        <v>31</v>
      </c>
      <c r="Y120" s="178" t="s">
        <v>233</v>
      </c>
      <c r="Z120" s="177"/>
      <c r="AA120" s="177"/>
      <c r="AB120" s="179"/>
      <c r="AC120" s="155"/>
      <c r="AD120" s="181" t="s">
        <v>129</v>
      </c>
      <c r="AE120" s="153"/>
      <c r="AF120" s="176" t="s">
        <v>6</v>
      </c>
      <c r="AG120" s="179"/>
      <c r="AH120" s="179"/>
      <c r="AI120" s="180"/>
      <c r="AJ120" s="151" t="s">
        <v>92</v>
      </c>
      <c r="AK120" s="177"/>
      <c r="AL120" s="153"/>
      <c r="AM120" s="154" t="s">
        <v>229</v>
      </c>
      <c r="AN120" s="155"/>
      <c r="AO120" s="155"/>
      <c r="AP120" s="155"/>
      <c r="AQ120" s="156"/>
      <c r="AS120" s="7"/>
    </row>
    <row r="121" spans="2:45" ht="35.25" customHeight="1" thickBot="1" x14ac:dyDescent="0.4">
      <c r="B121" s="182" t="s">
        <v>9</v>
      </c>
      <c r="C121" s="183"/>
      <c r="D121" s="152"/>
      <c r="E121" s="183"/>
      <c r="F121" s="183"/>
      <c r="G121" s="157" t="s">
        <v>18</v>
      </c>
      <c r="H121" s="183"/>
      <c r="I121" s="183"/>
      <c r="J121" s="7"/>
      <c r="K121" s="183"/>
      <c r="L121" s="183"/>
      <c r="M121" s="153"/>
      <c r="N121" s="183"/>
      <c r="O121" s="182" t="s">
        <v>55</v>
      </c>
      <c r="P121" s="185"/>
      <c r="Q121" s="157" t="s">
        <v>230</v>
      </c>
      <c r="R121" s="153"/>
      <c r="S121" s="183"/>
      <c r="T121" s="183"/>
      <c r="U121" s="183"/>
      <c r="V121" s="182" t="s">
        <v>1</v>
      </c>
      <c r="W121" s="183"/>
      <c r="X121" s="157" t="s">
        <v>232</v>
      </c>
      <c r="Y121" s="184"/>
      <c r="Z121" s="183"/>
      <c r="AA121" s="183"/>
      <c r="AB121" s="185"/>
      <c r="AC121" s="158"/>
      <c r="AD121" s="187"/>
      <c r="AE121" s="153"/>
      <c r="AF121" s="182" t="s">
        <v>7</v>
      </c>
      <c r="AG121" s="185"/>
      <c r="AH121" s="185"/>
      <c r="AI121" s="186"/>
      <c r="AJ121" s="157" t="s">
        <v>231</v>
      </c>
      <c r="AK121" s="183"/>
      <c r="AL121" s="153"/>
      <c r="AM121" s="158"/>
      <c r="AN121" s="158"/>
      <c r="AO121" s="158"/>
      <c r="AP121" s="158"/>
      <c r="AQ121" s="158"/>
      <c r="AS121" s="7"/>
    </row>
    <row r="122" spans="2:45" ht="35.25" customHeight="1" x14ac:dyDescent="0.35">
      <c r="B122" s="182" t="s">
        <v>234</v>
      </c>
      <c r="C122" s="183"/>
      <c r="D122" s="152"/>
      <c r="E122" s="183"/>
      <c r="F122" s="183"/>
      <c r="G122" s="157" t="s">
        <v>235</v>
      </c>
      <c r="H122" s="183"/>
      <c r="I122" s="183"/>
      <c r="J122" s="7"/>
      <c r="K122" s="183"/>
      <c r="L122" s="183"/>
      <c r="M122" s="153"/>
      <c r="N122" s="183"/>
      <c r="O122" s="182" t="s">
        <v>4</v>
      </c>
      <c r="P122" s="189"/>
      <c r="Q122" s="157" t="s">
        <v>236</v>
      </c>
      <c r="R122" s="153"/>
      <c r="S122" s="183"/>
      <c r="T122" s="183"/>
      <c r="U122" s="183"/>
      <c r="V122" s="182" t="s">
        <v>2</v>
      </c>
      <c r="W122" s="183"/>
      <c r="X122" s="157" t="s">
        <v>19</v>
      </c>
      <c r="Y122" s="188" t="s">
        <v>245</v>
      </c>
      <c r="Z122" s="183"/>
      <c r="AA122" s="183"/>
      <c r="AB122" s="189"/>
      <c r="AC122" s="193"/>
      <c r="AD122" s="191" t="s">
        <v>246</v>
      </c>
      <c r="AE122" s="153"/>
      <c r="AF122" s="182" t="s">
        <v>71</v>
      </c>
      <c r="AG122" s="189"/>
      <c r="AH122" s="189"/>
      <c r="AI122" s="190"/>
      <c r="AJ122" s="157" t="s">
        <v>237</v>
      </c>
      <c r="AK122" s="183"/>
      <c r="AL122" s="153"/>
      <c r="AM122" s="192" t="s">
        <v>238</v>
      </c>
      <c r="AN122" s="193"/>
      <c r="AO122" s="193"/>
      <c r="AP122" s="193"/>
      <c r="AQ122" s="151" t="s">
        <v>239</v>
      </c>
      <c r="AS122" s="7"/>
    </row>
    <row r="123" spans="2:45" ht="35.25" customHeight="1" x14ac:dyDescent="0.35">
      <c r="B123" s="182" t="s">
        <v>240</v>
      </c>
      <c r="C123" s="183"/>
      <c r="D123" s="152"/>
      <c r="E123" s="183"/>
      <c r="F123" s="183"/>
      <c r="G123" s="157" t="s">
        <v>140</v>
      </c>
      <c r="H123" s="183"/>
      <c r="I123" s="183"/>
      <c r="J123" s="7"/>
      <c r="K123" s="183"/>
      <c r="L123" s="183"/>
      <c r="M123" s="153"/>
      <c r="N123" s="189"/>
      <c r="O123" s="182" t="s">
        <v>5</v>
      </c>
      <c r="P123" s="185"/>
      <c r="Q123" s="157" t="s">
        <v>241</v>
      </c>
      <c r="R123" s="153"/>
      <c r="S123" s="183"/>
      <c r="T123" s="183"/>
      <c r="U123" s="189"/>
      <c r="V123" s="182" t="s">
        <v>3</v>
      </c>
      <c r="W123" s="183"/>
      <c r="X123" s="191" t="s">
        <v>244</v>
      </c>
      <c r="Y123" s="184"/>
      <c r="Z123" s="189"/>
      <c r="AA123" s="190"/>
      <c r="AB123" s="185"/>
      <c r="AC123" s="195"/>
      <c r="AD123" s="187"/>
      <c r="AE123" s="153"/>
      <c r="AF123" s="188" t="s">
        <v>243</v>
      </c>
      <c r="AG123" s="185"/>
      <c r="AH123" s="185"/>
      <c r="AI123" s="186"/>
      <c r="AJ123" s="157" t="s">
        <v>242</v>
      </c>
      <c r="AK123" s="189"/>
      <c r="AL123" s="153"/>
      <c r="AM123" s="194" t="s">
        <v>247</v>
      </c>
      <c r="AN123" s="195"/>
      <c r="AO123" s="195"/>
      <c r="AP123" s="195"/>
      <c r="AQ123" s="157" t="s">
        <v>248</v>
      </c>
      <c r="AS123" s="7"/>
    </row>
    <row r="124" spans="2:45" ht="35.25" customHeight="1" thickBot="1" x14ac:dyDescent="0.4">
      <c r="B124" s="196" t="s">
        <v>249</v>
      </c>
      <c r="C124" s="197"/>
      <c r="D124" s="152"/>
      <c r="E124" s="197"/>
      <c r="F124" s="197"/>
      <c r="G124" s="159" t="s">
        <v>15</v>
      </c>
      <c r="H124" s="197"/>
      <c r="I124" s="197"/>
      <c r="J124" s="7"/>
      <c r="K124" s="197"/>
      <c r="L124" s="197"/>
      <c r="M124" s="153"/>
      <c r="N124" s="199"/>
      <c r="O124" s="196" t="s">
        <v>89</v>
      </c>
      <c r="P124" s="197"/>
      <c r="Q124" s="160" t="s">
        <v>26</v>
      </c>
      <c r="R124" s="153"/>
      <c r="S124" s="197"/>
      <c r="T124" s="197"/>
      <c r="U124" s="199"/>
      <c r="V124" s="196" t="s">
        <v>250</v>
      </c>
      <c r="W124" s="197"/>
      <c r="X124" s="201"/>
      <c r="Y124" s="196"/>
      <c r="Z124" s="199"/>
      <c r="AA124" s="200"/>
      <c r="AB124" s="197"/>
      <c r="AC124" s="203"/>
      <c r="AD124" s="160"/>
      <c r="AE124" s="153"/>
      <c r="AF124" s="198"/>
      <c r="AG124" s="197"/>
      <c r="AH124" s="197"/>
      <c r="AI124" s="197"/>
      <c r="AJ124" s="159" t="s">
        <v>22</v>
      </c>
      <c r="AK124" s="199"/>
      <c r="AL124" s="153"/>
      <c r="AM124" s="202" t="s">
        <v>251</v>
      </c>
      <c r="AN124" s="203"/>
      <c r="AO124" s="203"/>
      <c r="AP124" s="203"/>
      <c r="AQ124" s="159" t="s">
        <v>252</v>
      </c>
      <c r="AS124" s="7"/>
    </row>
    <row r="125" spans="2:45" ht="34.950000000000003" customHeight="1" x14ac:dyDescent="0.35">
      <c r="J125" s="7"/>
      <c r="AS125" s="7"/>
    </row>
    <row r="126" spans="2:45" ht="35.25" customHeight="1" thickBot="1" x14ac:dyDescent="0.4">
      <c r="J126" s="7"/>
      <c r="AS126" s="7"/>
    </row>
    <row r="127" spans="2:45" ht="35.25" customHeight="1" x14ac:dyDescent="0.35">
      <c r="B127" s="166">
        <v>1</v>
      </c>
      <c r="C127" s="124" t="s">
        <v>152</v>
      </c>
      <c r="D127" s="129" t="s">
        <v>17</v>
      </c>
      <c r="E127" s="129" t="s">
        <v>16</v>
      </c>
      <c r="F127" s="129" t="s">
        <v>14</v>
      </c>
      <c r="G127" s="128"/>
      <c r="H127" s="129" t="s">
        <v>27</v>
      </c>
      <c r="I127" s="129" t="s">
        <v>27</v>
      </c>
      <c r="J127" s="7"/>
      <c r="K127" s="86"/>
      <c r="L127" s="129" t="s">
        <v>262</v>
      </c>
      <c r="V127" s="129" t="s">
        <v>17</v>
      </c>
      <c r="AS127" s="7"/>
    </row>
    <row r="128" spans="2:45" ht="35.25" customHeight="1" x14ac:dyDescent="0.35">
      <c r="B128" s="166">
        <v>10</v>
      </c>
      <c r="C128" s="125" t="s">
        <v>161</v>
      </c>
      <c r="D128" s="131" t="s">
        <v>17</v>
      </c>
      <c r="E128" s="131" t="s">
        <v>25</v>
      </c>
      <c r="F128" s="131" t="s">
        <v>16</v>
      </c>
      <c r="G128" s="130" t="s">
        <v>23</v>
      </c>
      <c r="H128" s="131" t="s">
        <v>130</v>
      </c>
      <c r="I128" s="131" t="s">
        <v>130</v>
      </c>
      <c r="J128" s="7"/>
      <c r="K128" s="82"/>
      <c r="L128" s="131" t="s">
        <v>262</v>
      </c>
      <c r="V128" s="131" t="s">
        <v>17</v>
      </c>
      <c r="AS128" s="7"/>
    </row>
    <row r="129" spans="2:45" ht="35.25" customHeight="1" thickBot="1" x14ac:dyDescent="0.4">
      <c r="B129" s="166">
        <v>15</v>
      </c>
      <c r="C129" s="125" t="s">
        <v>166</v>
      </c>
      <c r="D129" s="131" t="s">
        <v>17</v>
      </c>
      <c r="E129" s="131" t="s">
        <v>16</v>
      </c>
      <c r="F129" s="131" t="s">
        <v>25</v>
      </c>
      <c r="G129" s="130" t="s">
        <v>32</v>
      </c>
      <c r="H129" s="131" t="s">
        <v>23</v>
      </c>
      <c r="I129" s="131" t="s">
        <v>23</v>
      </c>
      <c r="J129" s="7"/>
      <c r="K129" s="82"/>
      <c r="L129" s="131" t="s">
        <v>28</v>
      </c>
      <c r="V129" s="131" t="s">
        <v>17</v>
      </c>
      <c r="AS129" s="7"/>
    </row>
    <row r="130" spans="2:45" ht="35.25" customHeight="1" x14ac:dyDescent="0.35">
      <c r="B130" s="166">
        <v>19</v>
      </c>
      <c r="C130" s="125" t="s">
        <v>170</v>
      </c>
      <c r="D130" s="131" t="s">
        <v>20</v>
      </c>
      <c r="E130" s="131" t="s">
        <v>16</v>
      </c>
      <c r="F130" s="131" t="s">
        <v>14</v>
      </c>
      <c r="G130" s="131" t="s">
        <v>23</v>
      </c>
      <c r="H130" s="131"/>
      <c r="I130" s="131"/>
      <c r="J130" s="7"/>
      <c r="K130" s="82"/>
      <c r="L130" s="129" t="s">
        <v>262</v>
      </c>
      <c r="V130" s="131" t="s">
        <v>20</v>
      </c>
      <c r="AS130" s="7"/>
    </row>
    <row r="131" spans="2:45" ht="35.25" customHeight="1" x14ac:dyDescent="0.35">
      <c r="B131" s="166">
        <v>21</v>
      </c>
      <c r="C131" s="125" t="s">
        <v>195</v>
      </c>
      <c r="D131" s="131" t="s">
        <v>17</v>
      </c>
      <c r="E131" s="131" t="s">
        <v>25</v>
      </c>
      <c r="F131" s="131" t="s">
        <v>16</v>
      </c>
      <c r="G131" s="130" t="s">
        <v>72</v>
      </c>
      <c r="H131" s="131" t="s">
        <v>23</v>
      </c>
      <c r="I131" s="131" t="s">
        <v>23</v>
      </c>
      <c r="J131" s="7"/>
      <c r="K131" s="82"/>
      <c r="L131" s="131" t="s">
        <v>262</v>
      </c>
      <c r="V131" s="131" t="s">
        <v>17</v>
      </c>
      <c r="AS131" s="7"/>
    </row>
    <row r="132" spans="2:45" ht="35.25" customHeight="1" x14ac:dyDescent="0.35">
      <c r="B132" s="123">
        <v>3</v>
      </c>
      <c r="C132" s="125" t="s">
        <v>201</v>
      </c>
      <c r="D132" s="131" t="s">
        <v>17</v>
      </c>
      <c r="E132" s="131" t="s">
        <v>25</v>
      </c>
      <c r="F132" s="131" t="s">
        <v>16</v>
      </c>
      <c r="G132" s="130" t="s">
        <v>72</v>
      </c>
      <c r="H132" s="131"/>
      <c r="I132" s="131"/>
      <c r="J132" s="7"/>
      <c r="K132" s="82"/>
      <c r="L132" s="131" t="s">
        <v>262</v>
      </c>
      <c r="V132" s="131" t="s">
        <v>17</v>
      </c>
      <c r="AS132" s="7"/>
    </row>
    <row r="133" spans="2:45" ht="35.25" customHeight="1" x14ac:dyDescent="0.35">
      <c r="B133" s="123">
        <v>8</v>
      </c>
      <c r="C133" s="125" t="s">
        <v>206</v>
      </c>
      <c r="D133" s="131" t="s">
        <v>17</v>
      </c>
      <c r="E133" s="131" t="s">
        <v>25</v>
      </c>
      <c r="F133" s="131" t="s">
        <v>16</v>
      </c>
      <c r="G133" s="130" t="s">
        <v>72</v>
      </c>
      <c r="H133" s="131" t="s">
        <v>23</v>
      </c>
      <c r="I133" s="131" t="s">
        <v>23</v>
      </c>
      <c r="J133" s="7"/>
      <c r="K133" s="82"/>
      <c r="L133" s="131" t="s">
        <v>262</v>
      </c>
      <c r="V133" s="131" t="s">
        <v>17</v>
      </c>
      <c r="AS133" s="7"/>
    </row>
    <row r="134" spans="2:45" ht="35.25" customHeight="1" x14ac:dyDescent="0.35">
      <c r="B134" s="123">
        <v>12</v>
      </c>
      <c r="C134" s="125" t="s">
        <v>209</v>
      </c>
      <c r="D134" s="131" t="s">
        <v>17</v>
      </c>
      <c r="E134" s="131" t="s">
        <v>25</v>
      </c>
      <c r="F134" s="131" t="s">
        <v>16</v>
      </c>
      <c r="G134" s="130" t="s">
        <v>23</v>
      </c>
      <c r="H134" s="131" t="s">
        <v>27</v>
      </c>
      <c r="I134" s="131" t="s">
        <v>27</v>
      </c>
      <c r="J134" s="7"/>
      <c r="K134" s="82"/>
      <c r="L134" s="131" t="s">
        <v>262</v>
      </c>
      <c r="V134" s="131" t="s">
        <v>17</v>
      </c>
      <c r="AS134" s="7"/>
    </row>
    <row r="135" spans="2:45" ht="35.25" customHeight="1" x14ac:dyDescent="0.35">
      <c r="B135" s="123">
        <v>13</v>
      </c>
      <c r="C135" s="125" t="s">
        <v>210</v>
      </c>
      <c r="D135" s="131" t="s">
        <v>17</v>
      </c>
      <c r="E135" s="131" t="s">
        <v>25</v>
      </c>
      <c r="F135" s="131" t="s">
        <v>16</v>
      </c>
      <c r="G135" s="130" t="s">
        <v>23</v>
      </c>
      <c r="H135" s="131" t="s">
        <v>27</v>
      </c>
      <c r="I135" s="131" t="s">
        <v>27</v>
      </c>
      <c r="J135" s="7"/>
      <c r="K135" s="82"/>
      <c r="L135" s="131" t="s">
        <v>262</v>
      </c>
      <c r="V135" s="131" t="s">
        <v>17</v>
      </c>
      <c r="AS135" s="7"/>
    </row>
    <row r="136" spans="2:45" ht="35.25" customHeight="1" x14ac:dyDescent="0.35">
      <c r="B136" s="123">
        <v>16</v>
      </c>
      <c r="C136" s="125" t="s">
        <v>213</v>
      </c>
      <c r="D136" s="131" t="s">
        <v>17</v>
      </c>
      <c r="E136" s="131" t="s">
        <v>25</v>
      </c>
      <c r="F136" s="131" t="s">
        <v>16</v>
      </c>
      <c r="G136" s="130" t="s">
        <v>72</v>
      </c>
      <c r="H136" s="131" t="s">
        <v>27</v>
      </c>
      <c r="I136" s="131" t="s">
        <v>27</v>
      </c>
      <c r="J136" s="7"/>
      <c r="K136" s="82"/>
      <c r="L136" s="131" t="s">
        <v>262</v>
      </c>
      <c r="V136" s="131" t="s">
        <v>17</v>
      </c>
      <c r="AS136" s="7"/>
    </row>
    <row r="137" spans="2:45" ht="35.25" customHeight="1" x14ac:dyDescent="0.35">
      <c r="J137" s="7"/>
      <c r="AS137" s="7"/>
    </row>
    <row r="138" spans="2:45" ht="35.25" customHeight="1" x14ac:dyDescent="0.35">
      <c r="J138" s="7"/>
      <c r="AS138" s="7"/>
    </row>
    <row r="139" spans="2:45" ht="35.25" customHeight="1" x14ac:dyDescent="0.35">
      <c r="J139" s="7"/>
      <c r="AS139" s="7"/>
    </row>
    <row r="140" spans="2:45" ht="35.25" customHeight="1" x14ac:dyDescent="0.35">
      <c r="J140" s="7"/>
      <c r="AS140" s="7"/>
    </row>
    <row r="141" spans="2:45" ht="35.25" customHeight="1" x14ac:dyDescent="0.35">
      <c r="J141" s="7"/>
      <c r="AS141" s="7"/>
    </row>
    <row r="142" spans="2:45" ht="35.25" customHeight="1" x14ac:dyDescent="0.35">
      <c r="J142" s="7"/>
      <c r="AS142" s="7"/>
    </row>
    <row r="143" spans="2:45" ht="35.25" customHeight="1" x14ac:dyDescent="0.35">
      <c r="J143" s="7"/>
      <c r="AS143" s="7"/>
    </row>
    <row r="144" spans="2:45" ht="35.25" customHeight="1" x14ac:dyDescent="0.35">
      <c r="J144" s="7"/>
      <c r="AS144" s="7"/>
    </row>
    <row r="145" spans="2:75" ht="35.25" customHeight="1" x14ac:dyDescent="0.35">
      <c r="J145" s="7"/>
      <c r="AS145" s="7"/>
    </row>
    <row r="146" spans="2:75" ht="35.25" customHeight="1" x14ac:dyDescent="0.35">
      <c r="J146" s="7"/>
      <c r="AS146" s="7"/>
    </row>
    <row r="147" spans="2:75" ht="35.25" customHeight="1" x14ac:dyDescent="0.35">
      <c r="J147" s="7"/>
      <c r="AS147" s="7"/>
    </row>
    <row r="148" spans="2:75" ht="35.25" customHeight="1" x14ac:dyDescent="0.35">
      <c r="J148" s="7"/>
      <c r="AS148" s="7"/>
    </row>
    <row r="149" spans="2:75" ht="35.25" customHeight="1" x14ac:dyDescent="0.35">
      <c r="J149" s="7"/>
      <c r="AS149" s="7"/>
    </row>
    <row r="150" spans="2:75" ht="35.25" customHeight="1" x14ac:dyDescent="0.35">
      <c r="J150" s="7"/>
      <c r="AS150" s="7"/>
    </row>
    <row r="151" spans="2:75" ht="35.25" customHeight="1" x14ac:dyDescent="0.35">
      <c r="J151" s="7"/>
      <c r="AS151" s="7"/>
    </row>
    <row r="152" spans="2:75" s="170" customFormat="1" ht="35.25" customHeight="1" x14ac:dyDescent="0.35">
      <c r="B152" s="99"/>
      <c r="C152" s="5"/>
      <c r="D152" s="7"/>
      <c r="E152" s="134"/>
      <c r="F152" s="7"/>
      <c r="G152" s="7"/>
      <c r="H152" s="7"/>
      <c r="I152" s="7"/>
      <c r="K152" s="7"/>
      <c r="L152" s="7"/>
      <c r="M152" s="7"/>
      <c r="N152" s="7"/>
      <c r="O152" s="7"/>
      <c r="P152" s="7"/>
      <c r="Q152" s="7"/>
      <c r="R152" s="7"/>
      <c r="S152" s="134"/>
      <c r="T152" s="7"/>
      <c r="U152" s="7"/>
      <c r="V152" s="7"/>
      <c r="W152" s="7"/>
      <c r="X152" s="7"/>
      <c r="Y152" s="7"/>
      <c r="Z152" s="7"/>
      <c r="AA152" s="134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87"/>
      <c r="AZ152" s="172"/>
      <c r="BA152" s="171"/>
      <c r="BB152" s="171"/>
      <c r="BC152" s="172"/>
      <c r="BD152" s="171"/>
      <c r="BE152" s="171"/>
      <c r="BF152" s="171"/>
      <c r="BG152" s="172"/>
      <c r="BH152" s="172"/>
      <c r="BI152" s="171"/>
      <c r="BL152" s="172"/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2"/>
      <c r="BW152" s="172"/>
    </row>
    <row r="153" spans="2:75" ht="35.25" customHeight="1" x14ac:dyDescent="0.35">
      <c r="J153" s="7"/>
      <c r="AS153" s="7"/>
    </row>
    <row r="154" spans="2:75" ht="35.25" customHeight="1" x14ac:dyDescent="0.35">
      <c r="J154" s="7"/>
      <c r="AS154" s="7"/>
    </row>
    <row r="155" spans="2:75" ht="35.25" customHeight="1" x14ac:dyDescent="0.35">
      <c r="J155" s="7"/>
      <c r="AS155" s="7"/>
    </row>
    <row r="156" spans="2:75" ht="35.25" customHeight="1" x14ac:dyDescent="0.35">
      <c r="J156" s="7"/>
      <c r="AS156" s="7"/>
    </row>
    <row r="157" spans="2:75" ht="35.25" customHeight="1" x14ac:dyDescent="0.35">
      <c r="J157" s="7"/>
      <c r="AS157" s="7"/>
    </row>
    <row r="158" spans="2:75" ht="35.25" customHeight="1" x14ac:dyDescent="0.35">
      <c r="J158" s="7"/>
      <c r="AS158" s="7"/>
    </row>
    <row r="159" spans="2:75" ht="35.25" customHeight="1" x14ac:dyDescent="0.35">
      <c r="J159" s="7"/>
      <c r="AS159" s="7"/>
    </row>
    <row r="160" spans="2:75" ht="35.25" customHeight="1" x14ac:dyDescent="0.35">
      <c r="J160" s="7"/>
      <c r="AS160" s="7"/>
    </row>
    <row r="161" spans="10:75" ht="35.25" customHeight="1" x14ac:dyDescent="0.35">
      <c r="J161" s="7"/>
      <c r="AS161" s="7"/>
    </row>
    <row r="162" spans="10:75" ht="35.25" customHeight="1" x14ac:dyDescent="0.35">
      <c r="J162" s="7"/>
      <c r="AS162" s="7"/>
    </row>
    <row r="163" spans="10:75" ht="35.25" customHeight="1" x14ac:dyDescent="0.35">
      <c r="J163" s="7"/>
      <c r="AS163" s="7"/>
    </row>
    <row r="164" spans="10:75" ht="35.25" customHeight="1" x14ac:dyDescent="0.35">
      <c r="J164" s="7"/>
      <c r="AS164" s="7"/>
    </row>
    <row r="165" spans="10:75" ht="35.25" customHeight="1" x14ac:dyDescent="0.35">
      <c r="J165" s="7"/>
      <c r="AS165" s="7"/>
    </row>
    <row r="166" spans="10:75" ht="35.25" customHeight="1" x14ac:dyDescent="0.35">
      <c r="J166" s="7"/>
      <c r="AS166" s="7"/>
    </row>
    <row r="167" spans="10:75" ht="35.25" customHeight="1" x14ac:dyDescent="0.35">
      <c r="J167" s="7"/>
      <c r="AS167" s="7"/>
    </row>
    <row r="168" spans="10:75" ht="35.25" customHeight="1" x14ac:dyDescent="0.35">
      <c r="J168" s="7"/>
      <c r="AS168" s="7"/>
    </row>
    <row r="169" spans="10:75" ht="35.25" customHeight="1" x14ac:dyDescent="0.35">
      <c r="J169" s="7"/>
    </row>
    <row r="171" spans="10:75" ht="35.25" customHeight="1" x14ac:dyDescent="0.35">
      <c r="J171" s="7"/>
      <c r="AZ171" s="3"/>
      <c r="BB171" s="84"/>
      <c r="BC171" s="3"/>
      <c r="BF171" s="84"/>
      <c r="BH171" s="3"/>
      <c r="BW171" s="7"/>
    </row>
    <row r="172" spans="10:75" ht="35.25" customHeight="1" x14ac:dyDescent="0.35">
      <c r="J172" s="7"/>
      <c r="AZ172" s="3"/>
      <c r="BB172" s="84"/>
      <c r="BC172" s="3"/>
      <c r="BF172" s="84"/>
      <c r="BH172" s="3"/>
      <c r="BW172" s="7"/>
    </row>
    <row r="173" spans="10:75" ht="35.25" customHeight="1" x14ac:dyDescent="0.35">
      <c r="J173" s="7"/>
      <c r="AZ173" s="3"/>
      <c r="BB173" s="84"/>
      <c r="BC173" s="3"/>
      <c r="BF173" s="84"/>
      <c r="BH173" s="3"/>
      <c r="BW173" s="7"/>
    </row>
    <row r="174" spans="10:75" ht="35.25" customHeight="1" x14ac:dyDescent="0.35">
      <c r="J174" s="7"/>
      <c r="AZ174" s="3"/>
      <c r="BB174" s="84"/>
      <c r="BC174" s="3"/>
      <c r="BF174" s="84"/>
      <c r="BH174" s="3"/>
      <c r="BW174" s="7"/>
    </row>
    <row r="175" spans="10:75" ht="35.25" customHeight="1" x14ac:dyDescent="0.35">
      <c r="J175" s="7"/>
      <c r="AZ175" s="3"/>
      <c r="BB175" s="84"/>
      <c r="BC175" s="3"/>
      <c r="BF175" s="84"/>
      <c r="BH175" s="3"/>
      <c r="BW175" s="7"/>
    </row>
    <row r="176" spans="10:75" ht="35.25" customHeight="1" x14ac:dyDescent="0.35">
      <c r="J176" s="7"/>
      <c r="AZ176" s="3"/>
      <c r="BB176" s="84"/>
      <c r="BC176" s="3"/>
      <c r="BF176" s="84"/>
      <c r="BH176" s="3"/>
      <c r="BW176" s="7"/>
    </row>
    <row r="177" spans="10:75" ht="35.25" customHeight="1" x14ac:dyDescent="0.35">
      <c r="J177" s="7"/>
      <c r="AZ177" s="3"/>
      <c r="BB177" s="84"/>
      <c r="BC177" s="3"/>
      <c r="BF177" s="84"/>
      <c r="BH177" s="3"/>
      <c r="BW177" s="7"/>
    </row>
    <row r="178" spans="10:75" ht="35.25" customHeight="1" x14ac:dyDescent="0.35">
      <c r="J178" s="7"/>
      <c r="AS178" s="7"/>
      <c r="AZ178" s="3"/>
      <c r="BB178" s="84"/>
      <c r="BC178" s="3"/>
      <c r="BF178" s="84"/>
      <c r="BH178" s="3"/>
      <c r="BW178" s="7"/>
    </row>
    <row r="179" spans="10:75" ht="35.25" customHeight="1" x14ac:dyDescent="0.35">
      <c r="J179" s="7"/>
      <c r="AS179" s="7"/>
      <c r="AZ179" s="3"/>
      <c r="BB179" s="84"/>
      <c r="BC179" s="3"/>
      <c r="BF179" s="84"/>
      <c r="BH179" s="3"/>
      <c r="BW179" s="7"/>
    </row>
    <row r="180" spans="10:75" ht="35.25" customHeight="1" x14ac:dyDescent="0.35">
      <c r="J180" s="7"/>
      <c r="AS180" s="7"/>
      <c r="AZ180" s="3"/>
      <c r="BB180" s="84"/>
      <c r="BC180" s="3"/>
      <c r="BF180" s="84"/>
      <c r="BH180" s="3"/>
      <c r="BW180" s="7"/>
    </row>
    <row r="181" spans="10:75" ht="35.25" customHeight="1" x14ac:dyDescent="0.35">
      <c r="J181" s="7"/>
      <c r="AS181" s="7"/>
      <c r="AZ181" s="3"/>
      <c r="BB181" s="84"/>
      <c r="BC181" s="3"/>
      <c r="BF181" s="84"/>
      <c r="BH181" s="3"/>
      <c r="BW181" s="7"/>
    </row>
    <row r="182" spans="10:75" ht="35.25" customHeight="1" x14ac:dyDescent="0.35">
      <c r="J182" s="7"/>
      <c r="AZ182" s="3"/>
      <c r="BB182" s="84"/>
      <c r="BC182" s="3"/>
      <c r="BF182" s="84"/>
      <c r="BH182" s="3"/>
      <c r="BW182" s="7"/>
    </row>
    <row r="183" spans="10:75" ht="35.25" customHeight="1" x14ac:dyDescent="0.35">
      <c r="J183" s="7"/>
      <c r="AZ183" s="3"/>
      <c r="BB183" s="84"/>
      <c r="BC183" s="3"/>
      <c r="BF183" s="84"/>
      <c r="BH183" s="3"/>
      <c r="BW183" s="7"/>
    </row>
    <row r="184" spans="10:75" ht="35.25" customHeight="1" x14ac:dyDescent="0.35">
      <c r="J184" s="7"/>
      <c r="AZ184" s="3"/>
      <c r="BB184" s="84"/>
      <c r="BC184" s="3"/>
      <c r="BF184" s="84"/>
      <c r="BH184" s="3"/>
      <c r="BW184" s="7"/>
    </row>
    <row r="185" spans="10:75" ht="35.25" customHeight="1" x14ac:dyDescent="0.35">
      <c r="J185" s="7"/>
      <c r="AZ185" s="3"/>
      <c r="BB185" s="84"/>
      <c r="BC185" s="3"/>
      <c r="BF185" s="84"/>
      <c r="BH185" s="3"/>
      <c r="BW185" s="7"/>
    </row>
    <row r="186" spans="10:75" ht="35.25" customHeight="1" x14ac:dyDescent="0.35">
      <c r="J186" s="7"/>
      <c r="AZ186" s="3"/>
      <c r="BB186" s="84"/>
      <c r="BC186" s="3"/>
      <c r="BF186" s="84"/>
      <c r="BH186" s="3"/>
      <c r="BW186" s="7"/>
    </row>
    <row r="187" spans="10:75" ht="35.25" customHeight="1" x14ac:dyDescent="0.35">
      <c r="J187" s="7"/>
      <c r="AZ187" s="3"/>
      <c r="BB187" s="84"/>
      <c r="BC187" s="3"/>
      <c r="BF187" s="84"/>
      <c r="BH187" s="3"/>
      <c r="BW187" s="7"/>
    </row>
    <row r="188" spans="10:75" ht="35.25" customHeight="1" x14ac:dyDescent="0.35">
      <c r="J188" s="7"/>
      <c r="AZ188" s="3"/>
      <c r="BB188" s="84"/>
      <c r="BC188" s="3"/>
      <c r="BF188" s="84"/>
      <c r="BH188" s="3"/>
      <c r="BW188" s="7"/>
    </row>
    <row r="189" spans="10:75" ht="35.25" customHeight="1" x14ac:dyDescent="0.35">
      <c r="J189" s="7"/>
      <c r="AZ189" s="3"/>
      <c r="BB189" s="84"/>
      <c r="BC189" s="3"/>
      <c r="BF189" s="84"/>
      <c r="BH189" s="3"/>
      <c r="BW189" s="7"/>
    </row>
    <row r="190" spans="10:75" ht="35.25" customHeight="1" x14ac:dyDescent="0.35">
      <c r="J190" s="7"/>
      <c r="AS190" s="7"/>
      <c r="AZ190" s="3"/>
      <c r="BB190" s="84"/>
      <c r="BC190" s="3"/>
      <c r="BF190" s="84"/>
      <c r="BH190" s="3"/>
      <c r="BW190" s="7"/>
    </row>
    <row r="191" spans="10:75" ht="35.25" customHeight="1" x14ac:dyDescent="0.35">
      <c r="J191" s="7"/>
      <c r="AS191" s="7"/>
      <c r="AZ191" s="3"/>
      <c r="BB191" s="84"/>
      <c r="BC191" s="3"/>
      <c r="BF191" s="84"/>
      <c r="BH191" s="3"/>
      <c r="BW191" s="7"/>
    </row>
    <row r="192" spans="10:75" ht="35.25" customHeight="1" x14ac:dyDescent="0.35">
      <c r="J192" s="7"/>
      <c r="AS192" s="7"/>
      <c r="AZ192" s="3"/>
      <c r="BB192" s="84"/>
      <c r="BC192" s="3"/>
      <c r="BF192" s="84"/>
      <c r="BH192" s="3"/>
      <c r="BW192" s="7"/>
    </row>
    <row r="200" spans="10:10" ht="35.25" customHeight="1" x14ac:dyDescent="0.35">
      <c r="J200" s="7"/>
    </row>
    <row r="201" spans="10:10" ht="35.25" customHeight="1" x14ac:dyDescent="0.35">
      <c r="J201" s="7"/>
    </row>
    <row r="210" spans="10:10" ht="25.95" customHeight="1" x14ac:dyDescent="0.35">
      <c r="J210" s="7"/>
    </row>
    <row r="211" spans="10:10" ht="25.95" customHeight="1" x14ac:dyDescent="0.35">
      <c r="J211" s="7"/>
    </row>
    <row r="212" spans="10:10" ht="25.95" customHeight="1" x14ac:dyDescent="0.35">
      <c r="J212" s="7"/>
    </row>
    <row r="213" spans="10:10" ht="25.95" customHeight="1" x14ac:dyDescent="0.35">
      <c r="J213" s="7"/>
    </row>
    <row r="214" spans="10:10" ht="25.95" customHeight="1" x14ac:dyDescent="0.35">
      <c r="J214" s="7"/>
    </row>
  </sheetData>
  <autoFilter ref="A3:AR118"/>
  <phoneticPr fontId="24" type="noConversion"/>
  <conditionalFormatting sqref="H18:T18 A1:G1048576 BL1:XFD1048576 V18:X18 H1:X17 H19:X1048576 AE73:AE1048576 AF1:AT1048576 AE1:AE71 AZ1:BI1048576 Y1:AD1048576">
    <cfRule type="cellIs" dxfId="4" priority="3" operator="equal">
      <formula>"MA"</formula>
    </cfRule>
  </conditionalFormatting>
  <conditionalFormatting sqref="U18">
    <cfRule type="cellIs" dxfId="3" priority="2" operator="equal">
      <formula>"MA"</formula>
    </cfRule>
  </conditionalFormatting>
  <conditionalFormatting sqref="BL1:XFD1048576 AZ1:BI1048576 A1:AT1048576">
    <cfRule type="cellIs" dxfId="2" priority="1" operator="equal">
      <formula>"CHA"</formula>
    </cfRule>
  </conditionalFormatting>
  <pageMargins left="0.19685039370078741" right="0.19685039370078741" top="0.78740157480314965" bottom="0.19685039370078741" header="0.39370078740157483" footer="0"/>
  <pageSetup paperSize="9" scale="46" fitToHeight="0" orientation="landscape" r:id="rId1"/>
  <headerFooter scaleWithDoc="0" alignWithMargins="0">
    <oddHeader>&amp;L&amp;"Times New Roman,Paprastas"&amp;12Širvintų Lauryno Stuokos-Gucevičiaus gimnazijos III-IV klasių mokinių individualūs tvrakaraščiai 
2022-2023 m.m.&amp;R&amp;"Times New Roman,Paprastas"&amp;P</oddHeader>
  </headerFooter>
  <rowBreaks count="5" manualBreakCount="5">
    <brk id="30" max="16383" man="1"/>
    <brk id="59" max="16383" man="1"/>
    <brk id="89" max="16383" man="1"/>
    <brk id="115" max="16383" man="1"/>
    <brk id="1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zoomScale="57" workbookViewId="0">
      <selection sqref="A1:AP91"/>
    </sheetView>
  </sheetViews>
  <sheetFormatPr defaultRowHeight="14.4" x14ac:dyDescent="0.3"/>
  <sheetData>
    <row r="1" spans="1:42" ht="18" x14ac:dyDescent="0.3">
      <c r="A1" s="547" t="s">
        <v>96</v>
      </c>
      <c r="B1" s="548"/>
      <c r="C1" s="547" t="s">
        <v>97</v>
      </c>
      <c r="D1" s="548"/>
      <c r="E1" s="540" t="s">
        <v>98</v>
      </c>
      <c r="F1" s="541"/>
      <c r="G1" s="540" t="s">
        <v>99</v>
      </c>
      <c r="H1" s="541"/>
      <c r="I1" s="540" t="s">
        <v>100</v>
      </c>
      <c r="J1" s="543"/>
      <c r="K1" s="543"/>
      <c r="L1" s="543"/>
      <c r="M1" s="541"/>
      <c r="N1" s="551" t="s">
        <v>101</v>
      </c>
      <c r="O1" s="543"/>
      <c r="P1" s="543"/>
      <c r="Q1" s="543"/>
      <c r="R1" s="541"/>
      <c r="S1" s="540" t="s">
        <v>102</v>
      </c>
      <c r="T1" s="543"/>
      <c r="U1" s="543"/>
      <c r="V1" s="543"/>
      <c r="W1" s="543"/>
      <c r="X1" s="541"/>
      <c r="Y1" s="540" t="s">
        <v>103</v>
      </c>
      <c r="Z1" s="543"/>
      <c r="AA1" s="543"/>
      <c r="AB1" s="541"/>
      <c r="AC1" s="544" t="s">
        <v>104</v>
      </c>
      <c r="AD1" s="544" t="s">
        <v>105</v>
      </c>
      <c r="AE1" s="542"/>
      <c r="AF1" s="543"/>
      <c r="AG1" s="543"/>
      <c r="AH1" s="541"/>
      <c r="AI1" s="544" t="s">
        <v>106</v>
      </c>
      <c r="AJ1" s="540" t="s">
        <v>107</v>
      </c>
      <c r="AK1" s="543"/>
      <c r="AL1" s="543"/>
      <c r="AM1" s="543"/>
      <c r="AN1" s="543"/>
      <c r="AO1" s="541"/>
      <c r="AP1" s="7"/>
    </row>
    <row r="2" spans="1:42" ht="18" x14ac:dyDescent="0.3">
      <c r="A2" s="549"/>
      <c r="B2" s="550"/>
      <c r="C2" s="549"/>
      <c r="D2" s="550"/>
      <c r="E2" s="540" t="s">
        <v>108</v>
      </c>
      <c r="F2" s="541"/>
      <c r="G2" s="540" t="s">
        <v>109</v>
      </c>
      <c r="H2" s="541"/>
      <c r="I2" s="540" t="s">
        <v>1</v>
      </c>
      <c r="J2" s="541"/>
      <c r="K2" s="540" t="s">
        <v>2</v>
      </c>
      <c r="L2" s="541"/>
      <c r="M2" s="544" t="s">
        <v>110</v>
      </c>
      <c r="N2" s="540" t="s">
        <v>3</v>
      </c>
      <c r="O2" s="541"/>
      <c r="P2" s="540" t="s">
        <v>111</v>
      </c>
      <c r="Q2" s="543"/>
      <c r="R2" s="541"/>
      <c r="S2" s="540" t="s">
        <v>112</v>
      </c>
      <c r="T2" s="541"/>
      <c r="U2" s="551" t="s">
        <v>4</v>
      </c>
      <c r="V2" s="541"/>
      <c r="W2" s="551" t="s">
        <v>5</v>
      </c>
      <c r="X2" s="541"/>
      <c r="Y2" s="551" t="s">
        <v>6</v>
      </c>
      <c r="Z2" s="541"/>
      <c r="AA2" s="551" t="s">
        <v>7</v>
      </c>
      <c r="AB2" s="541"/>
      <c r="AC2" s="545"/>
      <c r="AD2" s="545"/>
      <c r="AE2" s="540" t="s">
        <v>113</v>
      </c>
      <c r="AF2" s="541"/>
      <c r="AG2" s="540" t="s">
        <v>114</v>
      </c>
      <c r="AH2" s="541"/>
      <c r="AI2" s="545"/>
      <c r="AJ2" s="544" t="s">
        <v>115</v>
      </c>
      <c r="AK2" s="544" t="s">
        <v>3</v>
      </c>
      <c r="AL2" s="544" t="s">
        <v>4</v>
      </c>
      <c r="AM2" s="544" t="s">
        <v>1</v>
      </c>
      <c r="AN2" s="544" t="s">
        <v>2</v>
      </c>
      <c r="AO2" s="544" t="s">
        <v>5</v>
      </c>
      <c r="AP2" s="7"/>
    </row>
    <row r="3" spans="1:42" ht="18" x14ac:dyDescent="0.3">
      <c r="A3" s="54" t="s">
        <v>8</v>
      </c>
      <c r="B3" s="55" t="s">
        <v>9</v>
      </c>
      <c r="C3" s="55" t="s">
        <v>116</v>
      </c>
      <c r="D3" s="55" t="s">
        <v>117</v>
      </c>
      <c r="E3" s="55" t="s">
        <v>118</v>
      </c>
      <c r="F3" s="55" t="s">
        <v>119</v>
      </c>
      <c r="G3" s="55" t="s">
        <v>118</v>
      </c>
      <c r="H3" s="55" t="s">
        <v>119</v>
      </c>
      <c r="I3" s="55" t="s">
        <v>119</v>
      </c>
      <c r="J3" s="55" t="s">
        <v>120</v>
      </c>
      <c r="K3" s="56" t="s">
        <v>119</v>
      </c>
      <c r="L3" s="56" t="s">
        <v>120</v>
      </c>
      <c r="M3" s="546"/>
      <c r="N3" s="56" t="s">
        <v>121</v>
      </c>
      <c r="O3" s="56" t="s">
        <v>117</v>
      </c>
      <c r="P3" s="56" t="s">
        <v>118</v>
      </c>
      <c r="Q3" s="56" t="s">
        <v>122</v>
      </c>
      <c r="R3" s="56" t="s">
        <v>123</v>
      </c>
      <c r="S3" s="56" t="s">
        <v>119</v>
      </c>
      <c r="T3" s="57" t="s">
        <v>120</v>
      </c>
      <c r="U3" s="56" t="s">
        <v>119</v>
      </c>
      <c r="V3" s="57" t="s">
        <v>120</v>
      </c>
      <c r="W3" s="56" t="s">
        <v>119</v>
      </c>
      <c r="X3" s="56" t="s">
        <v>120</v>
      </c>
      <c r="Y3" s="56" t="s">
        <v>119</v>
      </c>
      <c r="Z3" s="56" t="s">
        <v>120</v>
      </c>
      <c r="AA3" s="56" t="s">
        <v>119</v>
      </c>
      <c r="AB3" s="56" t="s">
        <v>120</v>
      </c>
      <c r="AC3" s="546"/>
      <c r="AD3" s="546"/>
      <c r="AE3" s="57" t="s">
        <v>119</v>
      </c>
      <c r="AF3" s="57" t="s">
        <v>120</v>
      </c>
      <c r="AG3" s="57" t="s">
        <v>119</v>
      </c>
      <c r="AH3" s="57" t="s">
        <v>120</v>
      </c>
      <c r="AI3" s="546"/>
      <c r="AJ3" s="546"/>
      <c r="AK3" s="546"/>
      <c r="AL3" s="546"/>
      <c r="AM3" s="546"/>
      <c r="AN3" s="546"/>
      <c r="AO3" s="546"/>
      <c r="AP3" s="7"/>
    </row>
    <row r="4" spans="1:42" ht="18" x14ac:dyDescent="0.3">
      <c r="A4" s="56">
        <v>1</v>
      </c>
      <c r="B4" s="56">
        <v>1</v>
      </c>
      <c r="C4" s="56">
        <v>5</v>
      </c>
      <c r="D4" s="56">
        <v>5</v>
      </c>
      <c r="E4" s="56">
        <v>3</v>
      </c>
      <c r="F4" s="56">
        <v>4</v>
      </c>
      <c r="G4" s="56">
        <v>3</v>
      </c>
      <c r="H4" s="56">
        <v>3</v>
      </c>
      <c r="I4" s="56">
        <v>2</v>
      </c>
      <c r="J4" s="56">
        <v>3</v>
      </c>
      <c r="K4" s="56">
        <v>2</v>
      </c>
      <c r="L4" s="56">
        <v>3</v>
      </c>
      <c r="M4" s="57">
        <v>2</v>
      </c>
      <c r="N4" s="56">
        <v>4</v>
      </c>
      <c r="O4" s="56">
        <v>5</v>
      </c>
      <c r="P4" s="56">
        <v>1</v>
      </c>
      <c r="Q4" s="56">
        <v>2</v>
      </c>
      <c r="R4" s="56">
        <v>2</v>
      </c>
      <c r="S4" s="56">
        <v>2</v>
      </c>
      <c r="T4" s="57">
        <v>3</v>
      </c>
      <c r="U4" s="56">
        <v>2</v>
      </c>
      <c r="V4" s="57">
        <v>3</v>
      </c>
      <c r="W4" s="56">
        <v>2</v>
      </c>
      <c r="X4" s="56">
        <v>3</v>
      </c>
      <c r="Y4" s="56">
        <v>2</v>
      </c>
      <c r="Z4" s="56">
        <v>3</v>
      </c>
      <c r="AA4" s="56">
        <v>2</v>
      </c>
      <c r="AB4" s="56">
        <v>3</v>
      </c>
      <c r="AC4" s="57">
        <v>2</v>
      </c>
      <c r="AD4" s="57">
        <v>2</v>
      </c>
      <c r="AE4" s="57">
        <v>2</v>
      </c>
      <c r="AF4" s="57">
        <v>3</v>
      </c>
      <c r="AG4" s="57">
        <v>2</v>
      </c>
      <c r="AH4" s="57">
        <v>3</v>
      </c>
      <c r="AI4" s="57">
        <v>1</v>
      </c>
      <c r="AJ4" s="57">
        <v>1</v>
      </c>
      <c r="AK4" s="57">
        <v>1</v>
      </c>
      <c r="AL4" s="57">
        <v>1</v>
      </c>
      <c r="AM4" s="57">
        <v>1</v>
      </c>
      <c r="AN4" s="57">
        <v>1</v>
      </c>
      <c r="AO4" s="57">
        <v>1</v>
      </c>
      <c r="AP4" s="7"/>
    </row>
    <row r="5" spans="1:42" ht="18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7"/>
    </row>
    <row r="6" spans="1:42" ht="18" x14ac:dyDescent="0.3">
      <c r="A6" s="11"/>
      <c r="B6" s="52">
        <v>1</v>
      </c>
      <c r="C6" s="33"/>
      <c r="D6" s="33">
        <v>5</v>
      </c>
      <c r="E6" s="33">
        <v>3</v>
      </c>
      <c r="F6" s="33"/>
      <c r="G6" s="12"/>
      <c r="H6" s="33"/>
      <c r="I6" s="12"/>
      <c r="J6" s="12"/>
      <c r="K6" s="33"/>
      <c r="L6" s="12">
        <v>3</v>
      </c>
      <c r="M6" s="33">
        <v>2</v>
      </c>
      <c r="N6" s="33"/>
      <c r="O6" s="33">
        <v>5</v>
      </c>
      <c r="P6" s="12"/>
      <c r="Q6" s="12">
        <v>2</v>
      </c>
      <c r="R6" s="12"/>
      <c r="S6" s="33">
        <v>2</v>
      </c>
      <c r="T6" s="12"/>
      <c r="U6" s="33"/>
      <c r="V6" s="12"/>
      <c r="W6" s="33"/>
      <c r="X6" s="12"/>
      <c r="Y6" s="33"/>
      <c r="Z6" s="12"/>
      <c r="AA6" s="33"/>
      <c r="AB6" s="33"/>
      <c r="AC6" s="12"/>
      <c r="AD6" s="12">
        <v>2</v>
      </c>
      <c r="AE6" s="33"/>
      <c r="AF6" s="12">
        <v>3</v>
      </c>
      <c r="AG6" s="33"/>
      <c r="AH6" s="12"/>
      <c r="AI6" s="12"/>
      <c r="AJ6" s="12"/>
      <c r="AK6" s="12"/>
      <c r="AL6" s="12"/>
      <c r="AM6" s="12"/>
      <c r="AN6" s="12"/>
      <c r="AO6" s="12"/>
      <c r="AP6" s="21">
        <f t="shared" ref="AP6:AP19" si="0">SUM(A6:AO6)</f>
        <v>28</v>
      </c>
    </row>
    <row r="7" spans="1:42" ht="18" x14ac:dyDescent="0.3">
      <c r="A7" s="58">
        <v>1</v>
      </c>
      <c r="B7" s="59"/>
      <c r="C7" s="59"/>
      <c r="D7" s="59">
        <v>5</v>
      </c>
      <c r="E7" s="59"/>
      <c r="F7" s="59">
        <v>4</v>
      </c>
      <c r="G7" s="59"/>
      <c r="H7" s="59"/>
      <c r="I7" s="59"/>
      <c r="J7" s="59">
        <v>3</v>
      </c>
      <c r="K7" s="59">
        <v>2</v>
      </c>
      <c r="L7" s="59"/>
      <c r="M7" s="59"/>
      <c r="N7" s="59"/>
      <c r="O7" s="59">
        <v>5</v>
      </c>
      <c r="P7" s="59"/>
      <c r="Q7" s="59">
        <v>2</v>
      </c>
      <c r="R7" s="59"/>
      <c r="S7" s="59"/>
      <c r="T7" s="59"/>
      <c r="U7" s="59"/>
      <c r="V7" s="59"/>
      <c r="W7" s="59"/>
      <c r="X7" s="59">
        <v>3</v>
      </c>
      <c r="Y7" s="7"/>
      <c r="Z7" s="59" t="s">
        <v>95</v>
      </c>
      <c r="AA7" s="59"/>
      <c r="AB7" s="59"/>
      <c r="AC7" s="59"/>
      <c r="AD7" s="59">
        <v>2</v>
      </c>
      <c r="AE7" s="59"/>
      <c r="AF7" s="59"/>
      <c r="AG7" s="59"/>
      <c r="AH7" s="60"/>
      <c r="AI7" s="59">
        <v>1</v>
      </c>
      <c r="AJ7" s="59"/>
      <c r="AK7" s="59"/>
      <c r="AL7" s="59"/>
      <c r="AM7" s="59"/>
      <c r="AN7" s="59"/>
      <c r="AO7" s="59"/>
      <c r="AP7" s="61">
        <f t="shared" si="0"/>
        <v>28</v>
      </c>
    </row>
    <row r="8" spans="1:42" ht="18" x14ac:dyDescent="0.3">
      <c r="A8" s="7"/>
      <c r="B8" s="52">
        <v>1</v>
      </c>
      <c r="C8" s="32"/>
      <c r="D8" s="32">
        <v>5</v>
      </c>
      <c r="E8" s="32"/>
      <c r="F8" s="32">
        <v>4</v>
      </c>
      <c r="G8" s="10"/>
      <c r="H8" s="32"/>
      <c r="I8" s="10"/>
      <c r="J8" s="10">
        <v>3</v>
      </c>
      <c r="K8" s="32"/>
      <c r="L8" s="10">
        <v>3</v>
      </c>
      <c r="M8" s="43"/>
      <c r="N8" s="10"/>
      <c r="O8" s="10">
        <v>5</v>
      </c>
      <c r="P8" s="10"/>
      <c r="Q8" s="10"/>
      <c r="R8" s="10">
        <v>2</v>
      </c>
      <c r="S8" s="32">
        <v>2</v>
      </c>
      <c r="T8" s="10"/>
      <c r="U8" s="32"/>
      <c r="V8" s="10"/>
      <c r="W8" s="32"/>
      <c r="X8" s="12"/>
      <c r="Y8" s="32"/>
      <c r="Z8" s="10"/>
      <c r="AA8" s="32">
        <v>2</v>
      </c>
      <c r="AB8" s="32"/>
      <c r="AC8" s="10">
        <v>2.0009999999999999</v>
      </c>
      <c r="AD8" s="12"/>
      <c r="AE8" s="32"/>
      <c r="AF8" s="10"/>
      <c r="AG8" s="32"/>
      <c r="AH8" s="10"/>
      <c r="AI8" s="10"/>
      <c r="AJ8" s="10"/>
      <c r="AK8" s="10"/>
      <c r="AL8" s="10"/>
      <c r="AM8" s="10"/>
      <c r="AN8" s="10"/>
      <c r="AO8" s="10"/>
      <c r="AP8" s="21">
        <f t="shared" si="0"/>
        <v>29.001000000000001</v>
      </c>
    </row>
    <row r="9" spans="1:42" ht="18" x14ac:dyDescent="0.3">
      <c r="A9" s="13">
        <v>1</v>
      </c>
      <c r="B9" s="14"/>
      <c r="C9" s="34"/>
      <c r="D9" s="34">
        <v>5</v>
      </c>
      <c r="E9" s="34">
        <v>3</v>
      </c>
      <c r="F9" s="34"/>
      <c r="G9" s="14"/>
      <c r="H9" s="34">
        <v>3</v>
      </c>
      <c r="I9" s="14"/>
      <c r="J9" s="14">
        <v>3</v>
      </c>
      <c r="K9" s="34"/>
      <c r="L9" s="14"/>
      <c r="M9" s="44"/>
      <c r="N9" s="14">
        <v>4</v>
      </c>
      <c r="O9" s="14"/>
      <c r="P9" s="14"/>
      <c r="Q9" s="14"/>
      <c r="R9" s="14"/>
      <c r="S9" s="34"/>
      <c r="T9" s="14"/>
      <c r="U9" s="34"/>
      <c r="V9" s="14"/>
      <c r="W9" s="34"/>
      <c r="X9" s="14">
        <v>3</v>
      </c>
      <c r="Y9" s="34"/>
      <c r="Z9" s="14"/>
      <c r="AA9" s="34"/>
      <c r="AB9" s="34">
        <v>3</v>
      </c>
      <c r="AC9" s="51">
        <v>2</v>
      </c>
      <c r="AD9" s="14"/>
      <c r="AE9" s="34">
        <v>2</v>
      </c>
      <c r="AF9" s="14"/>
      <c r="AG9" s="34"/>
      <c r="AH9" s="14"/>
      <c r="AI9" s="14"/>
      <c r="AJ9" s="10"/>
      <c r="AK9" s="10"/>
      <c r="AL9" s="10"/>
      <c r="AM9" s="10"/>
      <c r="AN9" s="10"/>
      <c r="AO9" s="10"/>
      <c r="AP9" s="21">
        <f t="shared" si="0"/>
        <v>29</v>
      </c>
    </row>
    <row r="10" spans="1:42" ht="18" x14ac:dyDescent="0.3">
      <c r="A10" s="11"/>
      <c r="B10" s="52">
        <v>1</v>
      </c>
      <c r="C10" s="33"/>
      <c r="D10" s="33">
        <v>5</v>
      </c>
      <c r="E10" s="33"/>
      <c r="F10" s="33">
        <v>4</v>
      </c>
      <c r="G10" s="33"/>
      <c r="H10" s="33"/>
      <c r="I10" s="12"/>
      <c r="J10" s="12"/>
      <c r="K10" s="33"/>
      <c r="L10" s="12">
        <v>3</v>
      </c>
      <c r="M10" s="45"/>
      <c r="N10" s="33"/>
      <c r="O10" s="33">
        <v>5</v>
      </c>
      <c r="P10" s="12"/>
      <c r="Q10" s="12">
        <v>2</v>
      </c>
      <c r="R10" s="12"/>
      <c r="S10" s="33"/>
      <c r="T10" s="33">
        <v>3</v>
      </c>
      <c r="U10" s="33"/>
      <c r="V10" s="12"/>
      <c r="W10" s="33">
        <v>2</v>
      </c>
      <c r="X10" s="12"/>
      <c r="Y10" s="33"/>
      <c r="Z10" s="12"/>
      <c r="AA10" s="33"/>
      <c r="AB10" s="33"/>
      <c r="AC10" s="10">
        <v>2.0009999999999999</v>
      </c>
      <c r="AD10" s="12"/>
      <c r="AE10" s="33"/>
      <c r="AF10" s="12"/>
      <c r="AG10" s="33"/>
      <c r="AH10" s="12">
        <v>3</v>
      </c>
      <c r="AI10" s="12"/>
      <c r="AJ10" s="12"/>
      <c r="AK10" s="12"/>
      <c r="AL10" s="12"/>
      <c r="AM10" s="12"/>
      <c r="AN10" s="12"/>
      <c r="AO10" s="12"/>
      <c r="AP10" s="21">
        <f t="shared" si="0"/>
        <v>30.001000000000001</v>
      </c>
    </row>
    <row r="11" spans="1:42" ht="18" x14ac:dyDescent="0.3">
      <c r="A11" s="11"/>
      <c r="B11" s="52">
        <v>1</v>
      </c>
      <c r="C11" s="32"/>
      <c r="D11" s="32">
        <v>5</v>
      </c>
      <c r="E11" s="32"/>
      <c r="F11" s="32">
        <v>4</v>
      </c>
      <c r="G11" s="10"/>
      <c r="H11" s="32"/>
      <c r="I11" s="32">
        <v>2</v>
      </c>
      <c r="J11" s="10"/>
      <c r="K11" s="32"/>
      <c r="L11" s="10">
        <v>3</v>
      </c>
      <c r="M11" s="32">
        <v>2</v>
      </c>
      <c r="N11" s="32">
        <v>4</v>
      </c>
      <c r="O11" s="32"/>
      <c r="P11" s="10"/>
      <c r="Q11" s="10"/>
      <c r="R11" s="10"/>
      <c r="S11" s="32"/>
      <c r="T11" s="10"/>
      <c r="U11" s="32"/>
      <c r="V11" s="10"/>
      <c r="W11" s="32"/>
      <c r="X11" s="12">
        <v>3</v>
      </c>
      <c r="Y11" s="32"/>
      <c r="Z11" s="10"/>
      <c r="AA11" s="32"/>
      <c r="AB11" s="32">
        <v>3</v>
      </c>
      <c r="AC11" s="10"/>
      <c r="AD11" s="12">
        <v>2</v>
      </c>
      <c r="AE11" s="32"/>
      <c r="AF11" s="10"/>
      <c r="AG11" s="32"/>
      <c r="AH11" s="10"/>
      <c r="AI11" s="10"/>
      <c r="AJ11" s="10"/>
      <c r="AK11" s="10"/>
      <c r="AL11" s="10"/>
      <c r="AM11" s="10"/>
      <c r="AN11" s="10"/>
      <c r="AO11" s="10"/>
      <c r="AP11" s="21">
        <f t="shared" si="0"/>
        <v>29</v>
      </c>
    </row>
    <row r="12" spans="1:42" ht="18" x14ac:dyDescent="0.3">
      <c r="A12" s="11"/>
      <c r="B12" s="52">
        <v>1</v>
      </c>
      <c r="C12" s="32"/>
      <c r="D12" s="32">
        <v>5</v>
      </c>
      <c r="E12" s="32"/>
      <c r="F12" s="32">
        <v>4</v>
      </c>
      <c r="G12" s="10"/>
      <c r="H12" s="32">
        <v>3</v>
      </c>
      <c r="I12" s="10"/>
      <c r="J12" s="10">
        <v>3</v>
      </c>
      <c r="K12" s="32"/>
      <c r="L12" s="12"/>
      <c r="M12" s="43"/>
      <c r="N12" s="10"/>
      <c r="O12" s="10">
        <v>5</v>
      </c>
      <c r="P12" s="10"/>
      <c r="Q12" s="10"/>
      <c r="R12" s="10">
        <v>2</v>
      </c>
      <c r="S12" s="32"/>
      <c r="T12" s="32">
        <v>3</v>
      </c>
      <c r="U12" s="32"/>
      <c r="V12" s="10"/>
      <c r="W12" s="32"/>
      <c r="X12" s="12"/>
      <c r="Y12" s="32"/>
      <c r="Z12" s="10"/>
      <c r="AA12" s="33"/>
      <c r="AB12" s="32"/>
      <c r="AC12" s="10">
        <v>2.0009999999999999</v>
      </c>
      <c r="AD12" s="12"/>
      <c r="AE12" s="32"/>
      <c r="AF12" s="10"/>
      <c r="AG12" s="32">
        <v>2</v>
      </c>
      <c r="AH12" s="10"/>
      <c r="AI12" s="10"/>
      <c r="AJ12" s="10"/>
      <c r="AK12" s="10"/>
      <c r="AL12" s="10"/>
      <c r="AM12" s="10"/>
      <c r="AN12" s="10"/>
      <c r="AO12" s="10"/>
      <c r="AP12" s="21">
        <f t="shared" si="0"/>
        <v>30.001000000000001</v>
      </c>
    </row>
    <row r="13" spans="1:42" ht="18" x14ac:dyDescent="0.3">
      <c r="A13" s="58"/>
      <c r="B13" s="59">
        <v>1</v>
      </c>
      <c r="C13" s="56">
        <v>5</v>
      </c>
      <c r="D13" s="56"/>
      <c r="E13" s="56">
        <v>3</v>
      </c>
      <c r="F13" s="56"/>
      <c r="G13" s="56"/>
      <c r="H13" s="56"/>
      <c r="I13" s="56">
        <v>2</v>
      </c>
      <c r="J13" s="59"/>
      <c r="K13" s="56"/>
      <c r="L13" s="59"/>
      <c r="M13" s="59"/>
      <c r="N13" s="56">
        <v>4</v>
      </c>
      <c r="O13" s="56"/>
      <c r="P13" s="56"/>
      <c r="Q13" s="56">
        <v>2</v>
      </c>
      <c r="R13" s="56"/>
      <c r="S13" s="56"/>
      <c r="T13" s="62"/>
      <c r="U13" s="56"/>
      <c r="V13" s="56"/>
      <c r="W13" s="56">
        <v>2</v>
      </c>
      <c r="X13" s="59"/>
      <c r="Y13" s="56"/>
      <c r="Z13" s="56"/>
      <c r="AA13" s="7"/>
      <c r="AB13" s="56">
        <v>3</v>
      </c>
      <c r="AC13" s="56">
        <v>2.0009999999999999</v>
      </c>
      <c r="AD13" s="56"/>
      <c r="AE13" s="56"/>
      <c r="AF13" s="56"/>
      <c r="AG13" s="56"/>
      <c r="AH13" s="56">
        <v>3</v>
      </c>
      <c r="AI13" s="56">
        <v>1</v>
      </c>
      <c r="AJ13" s="56"/>
      <c r="AK13" s="56"/>
      <c r="AL13" s="56"/>
      <c r="AM13" s="56"/>
      <c r="AN13" s="56"/>
      <c r="AO13" s="56"/>
      <c r="AP13" s="61">
        <f t="shared" si="0"/>
        <v>28.001000000000001</v>
      </c>
    </row>
    <row r="14" spans="1:42" ht="18" x14ac:dyDescent="0.3">
      <c r="A14" s="11"/>
      <c r="B14" s="52">
        <v>1</v>
      </c>
      <c r="C14" s="33"/>
      <c r="D14" s="32">
        <v>5</v>
      </c>
      <c r="E14" s="33"/>
      <c r="F14" s="32">
        <v>4</v>
      </c>
      <c r="G14" s="32"/>
      <c r="H14" s="32"/>
      <c r="I14" s="10"/>
      <c r="J14" s="10">
        <v>3</v>
      </c>
      <c r="K14" s="32">
        <v>2</v>
      </c>
      <c r="L14" s="10"/>
      <c r="M14" s="10"/>
      <c r="N14" s="33"/>
      <c r="O14" s="32">
        <v>5</v>
      </c>
      <c r="P14" s="10">
        <v>1</v>
      </c>
      <c r="Q14" s="10"/>
      <c r="R14" s="10"/>
      <c r="S14" s="32"/>
      <c r="T14" s="10"/>
      <c r="U14" s="32"/>
      <c r="V14" s="10"/>
      <c r="W14" s="32"/>
      <c r="X14" s="12">
        <v>3</v>
      </c>
      <c r="Y14" s="32"/>
      <c r="Z14" s="10"/>
      <c r="AA14" s="33"/>
      <c r="AB14" s="32"/>
      <c r="AC14" s="12"/>
      <c r="AD14" s="10">
        <v>2.0009999999999999</v>
      </c>
      <c r="AE14" s="32"/>
      <c r="AF14" s="10"/>
      <c r="AG14" s="32"/>
      <c r="AH14" s="10">
        <v>3</v>
      </c>
      <c r="AI14" s="10"/>
      <c r="AJ14" s="10"/>
      <c r="AK14" s="10"/>
      <c r="AL14" s="10"/>
      <c r="AM14" s="10"/>
      <c r="AN14" s="10"/>
      <c r="AO14" s="10"/>
      <c r="AP14" s="21">
        <f t="shared" si="0"/>
        <v>29.001000000000001</v>
      </c>
    </row>
    <row r="15" spans="1:42" ht="18" x14ac:dyDescent="0.3">
      <c r="A15" s="7"/>
      <c r="B15" s="59">
        <v>1</v>
      </c>
      <c r="C15" s="56"/>
      <c r="D15" s="56">
        <v>5</v>
      </c>
      <c r="E15" s="56"/>
      <c r="F15" s="56">
        <v>4</v>
      </c>
      <c r="G15" s="56"/>
      <c r="H15" s="56"/>
      <c r="I15" s="56"/>
      <c r="J15" s="59"/>
      <c r="K15" s="56"/>
      <c r="L15" s="60">
        <v>3</v>
      </c>
      <c r="M15" s="59"/>
      <c r="N15" s="56"/>
      <c r="O15" s="56">
        <v>5</v>
      </c>
      <c r="P15" s="56"/>
      <c r="Q15" s="56"/>
      <c r="R15" s="56">
        <v>2</v>
      </c>
      <c r="S15" s="56"/>
      <c r="T15" s="62">
        <v>3</v>
      </c>
      <c r="U15" s="56"/>
      <c r="V15" s="56"/>
      <c r="W15" s="56"/>
      <c r="X15" s="59"/>
      <c r="Y15" s="56"/>
      <c r="Z15" s="56"/>
      <c r="AA15" s="56"/>
      <c r="AB15" s="56"/>
      <c r="AC15" s="75">
        <v>2.0009999999999999</v>
      </c>
      <c r="AD15" s="56"/>
      <c r="AE15" s="56"/>
      <c r="AF15" s="56"/>
      <c r="AG15" s="56"/>
      <c r="AH15" s="56">
        <v>3</v>
      </c>
      <c r="AI15" s="56">
        <v>1</v>
      </c>
      <c r="AJ15" s="56"/>
      <c r="AK15" s="56"/>
      <c r="AL15" s="56"/>
      <c r="AM15" s="56"/>
      <c r="AN15" s="56"/>
      <c r="AO15" s="56"/>
      <c r="AP15" s="61">
        <f t="shared" si="0"/>
        <v>29.001000000000001</v>
      </c>
    </row>
    <row r="16" spans="1:42" ht="18" x14ac:dyDescent="0.3">
      <c r="A16" s="58">
        <v>1</v>
      </c>
      <c r="B16" s="59"/>
      <c r="C16" s="59">
        <v>5</v>
      </c>
      <c r="D16" s="56"/>
      <c r="E16" s="59">
        <v>3</v>
      </c>
      <c r="F16" s="56"/>
      <c r="G16" s="56"/>
      <c r="H16" s="56"/>
      <c r="I16" s="56"/>
      <c r="J16" s="56"/>
      <c r="K16" s="56"/>
      <c r="L16" s="62">
        <v>3</v>
      </c>
      <c r="M16" s="56"/>
      <c r="N16" s="59">
        <v>4</v>
      </c>
      <c r="O16" s="56"/>
      <c r="P16" s="56">
        <v>1</v>
      </c>
      <c r="Q16" s="56"/>
      <c r="R16" s="56"/>
      <c r="S16" s="56"/>
      <c r="T16" s="56"/>
      <c r="U16" s="56"/>
      <c r="V16" s="56"/>
      <c r="W16" s="56">
        <v>2</v>
      </c>
      <c r="X16" s="59"/>
      <c r="Y16" s="56"/>
      <c r="Z16" s="56"/>
      <c r="AA16" s="59"/>
      <c r="AB16" s="56">
        <v>3</v>
      </c>
      <c r="AC16" s="59">
        <v>2</v>
      </c>
      <c r="AD16" s="56"/>
      <c r="AE16" s="56"/>
      <c r="AF16" s="56">
        <v>3</v>
      </c>
      <c r="AG16" s="56"/>
      <c r="AH16" s="56"/>
      <c r="AI16" s="56">
        <v>1</v>
      </c>
      <c r="AJ16" s="56"/>
      <c r="AK16" s="56"/>
      <c r="AL16" s="56"/>
      <c r="AM16" s="56"/>
      <c r="AN16" s="56"/>
      <c r="AO16" s="56"/>
      <c r="AP16" s="61">
        <f t="shared" si="0"/>
        <v>28</v>
      </c>
    </row>
    <row r="17" spans="1:42" ht="18" x14ac:dyDescent="0.3">
      <c r="A17" s="10"/>
      <c r="B17" s="52">
        <v>1</v>
      </c>
      <c r="C17" s="32">
        <v>5</v>
      </c>
      <c r="D17" s="32"/>
      <c r="E17" s="32">
        <v>3</v>
      </c>
      <c r="F17" s="32"/>
      <c r="G17" s="10"/>
      <c r="H17" s="32">
        <v>3</v>
      </c>
      <c r="I17" s="32">
        <v>2</v>
      </c>
      <c r="J17" s="10"/>
      <c r="K17" s="32"/>
      <c r="L17" s="10"/>
      <c r="M17" s="10"/>
      <c r="N17" s="10">
        <v>4</v>
      </c>
      <c r="O17" s="10"/>
      <c r="P17" s="10"/>
      <c r="Q17" s="10"/>
      <c r="R17" s="10"/>
      <c r="S17" s="32"/>
      <c r="T17" s="10"/>
      <c r="U17" s="32"/>
      <c r="V17" s="10"/>
      <c r="W17" s="32"/>
      <c r="X17" s="10">
        <v>3</v>
      </c>
      <c r="Y17" s="32"/>
      <c r="Z17" s="10"/>
      <c r="AA17" s="32"/>
      <c r="AB17" s="32">
        <v>3</v>
      </c>
      <c r="AC17" s="10">
        <v>2</v>
      </c>
      <c r="AD17" s="10"/>
      <c r="AE17" s="32">
        <v>2</v>
      </c>
      <c r="AF17" s="10"/>
      <c r="AG17" s="32"/>
      <c r="AH17" s="10"/>
      <c r="AI17" s="10"/>
      <c r="AJ17" s="10"/>
      <c r="AK17" s="10"/>
      <c r="AL17" s="10"/>
      <c r="AM17" s="10"/>
      <c r="AN17" s="10"/>
      <c r="AO17" s="10"/>
      <c r="AP17" s="21">
        <f t="shared" si="0"/>
        <v>28</v>
      </c>
    </row>
    <row r="18" spans="1:42" ht="18" x14ac:dyDescent="0.3">
      <c r="A18" s="58"/>
      <c r="B18" s="59">
        <v>1</v>
      </c>
      <c r="C18" s="59">
        <v>5</v>
      </c>
      <c r="D18" s="59"/>
      <c r="E18" s="59">
        <v>3</v>
      </c>
      <c r="F18" s="59"/>
      <c r="G18" s="59"/>
      <c r="H18" s="59">
        <v>3</v>
      </c>
      <c r="I18" s="59"/>
      <c r="J18" s="59"/>
      <c r="K18" s="59">
        <v>2</v>
      </c>
      <c r="L18" s="59"/>
      <c r="M18" s="59"/>
      <c r="N18" s="59">
        <v>4</v>
      </c>
      <c r="O18" s="59"/>
      <c r="P18" s="59"/>
      <c r="Q18" s="59"/>
      <c r="R18" s="59"/>
      <c r="S18" s="59"/>
      <c r="T18" s="59"/>
      <c r="U18" s="59"/>
      <c r="V18" s="59"/>
      <c r="W18" s="59">
        <v>2</v>
      </c>
      <c r="X18" s="59"/>
      <c r="Y18" s="59"/>
      <c r="Z18" s="59"/>
      <c r="AA18" s="59">
        <v>2</v>
      </c>
      <c r="AB18" s="59"/>
      <c r="AC18" s="56">
        <v>2.0009999999999999</v>
      </c>
      <c r="AD18" s="59"/>
      <c r="AE18" s="59"/>
      <c r="AF18" s="59"/>
      <c r="AG18" s="59"/>
      <c r="AH18" s="59">
        <v>3</v>
      </c>
      <c r="AI18" s="59">
        <v>1</v>
      </c>
      <c r="AJ18" s="59"/>
      <c r="AK18" s="59"/>
      <c r="AL18" s="59"/>
      <c r="AM18" s="59"/>
      <c r="AN18" s="59"/>
      <c r="AO18" s="59"/>
      <c r="AP18" s="61">
        <f t="shared" si="0"/>
        <v>28.001000000000001</v>
      </c>
    </row>
    <row r="19" spans="1:42" ht="18" x14ac:dyDescent="0.3">
      <c r="A19" s="58">
        <v>1</v>
      </c>
      <c r="B19" s="59"/>
      <c r="C19" s="56">
        <v>5</v>
      </c>
      <c r="D19" s="56"/>
      <c r="E19" s="56">
        <v>3</v>
      </c>
      <c r="F19" s="56"/>
      <c r="G19" s="56"/>
      <c r="H19" s="56"/>
      <c r="I19" s="56"/>
      <c r="J19" s="59">
        <v>3</v>
      </c>
      <c r="K19" s="56"/>
      <c r="L19" s="59"/>
      <c r="M19" s="56"/>
      <c r="N19" s="56">
        <v>4</v>
      </c>
      <c r="O19" s="56"/>
      <c r="P19" s="56">
        <v>1</v>
      </c>
      <c r="Q19" s="56"/>
      <c r="R19" s="56"/>
      <c r="S19" s="56"/>
      <c r="T19" s="56"/>
      <c r="U19" s="56"/>
      <c r="V19" s="56"/>
      <c r="W19" s="56"/>
      <c r="X19" s="59">
        <v>3</v>
      </c>
      <c r="Y19" s="56"/>
      <c r="Z19" s="56"/>
      <c r="AA19" s="56">
        <v>2</v>
      </c>
      <c r="AB19" s="56"/>
      <c r="AC19" s="56">
        <v>2.0009999999999999</v>
      </c>
      <c r="AD19" s="56"/>
      <c r="AE19" s="56"/>
      <c r="AF19" s="56"/>
      <c r="AG19" s="56"/>
      <c r="AH19" s="56">
        <v>3</v>
      </c>
      <c r="AI19" s="56">
        <v>1</v>
      </c>
      <c r="AJ19" s="56"/>
      <c r="AK19" s="56"/>
      <c r="AL19" s="56"/>
      <c r="AM19" s="56"/>
      <c r="AN19" s="56"/>
      <c r="AO19" s="56"/>
      <c r="AP19" s="61">
        <f t="shared" si="0"/>
        <v>28.001000000000001</v>
      </c>
    </row>
    <row r="20" spans="1:42" ht="18" x14ac:dyDescent="0.3">
      <c r="A20" s="11"/>
      <c r="B20" s="52">
        <v>1</v>
      </c>
      <c r="C20" s="32"/>
      <c r="D20" s="32">
        <v>5</v>
      </c>
      <c r="E20" s="32"/>
      <c r="F20" s="32">
        <v>4</v>
      </c>
      <c r="G20" s="10"/>
      <c r="H20" s="32"/>
      <c r="I20" s="10"/>
      <c r="J20" s="10">
        <v>3</v>
      </c>
      <c r="K20" s="32">
        <v>2</v>
      </c>
      <c r="L20" s="12"/>
      <c r="M20" s="12"/>
      <c r="N20" s="10"/>
      <c r="O20" s="10">
        <v>5</v>
      </c>
      <c r="P20" s="10"/>
      <c r="Q20" s="10"/>
      <c r="R20" s="10">
        <v>2</v>
      </c>
      <c r="S20" s="32">
        <v>2</v>
      </c>
      <c r="T20" s="10"/>
      <c r="U20" s="32"/>
      <c r="V20" s="10"/>
      <c r="W20" s="32"/>
      <c r="X20" s="12"/>
      <c r="Y20" s="32"/>
      <c r="Z20" s="10"/>
      <c r="AA20" s="33">
        <v>2</v>
      </c>
      <c r="AB20" s="32"/>
      <c r="AC20" s="42">
        <v>2.0009999999999999</v>
      </c>
      <c r="AD20" s="10"/>
      <c r="AE20" s="32"/>
      <c r="AF20" s="10"/>
      <c r="AG20" s="31"/>
      <c r="AH20" s="10">
        <v>2</v>
      </c>
      <c r="AI20" s="10"/>
      <c r="AJ20" s="10"/>
      <c r="AK20" s="10"/>
      <c r="AL20" s="10"/>
      <c r="AM20" s="10"/>
      <c r="AN20" s="10"/>
      <c r="AO20" s="10"/>
      <c r="AP20" s="7"/>
    </row>
    <row r="21" spans="1:42" ht="18" x14ac:dyDescent="0.3">
      <c r="A21" s="11"/>
      <c r="B21" s="52">
        <v>1</v>
      </c>
      <c r="C21" s="32">
        <v>5</v>
      </c>
      <c r="D21" s="32"/>
      <c r="E21" s="33">
        <v>3</v>
      </c>
      <c r="F21" s="32"/>
      <c r="G21" s="15"/>
      <c r="H21" s="32">
        <v>3</v>
      </c>
      <c r="I21" s="10"/>
      <c r="J21" s="10">
        <v>3</v>
      </c>
      <c r="K21" s="32">
        <v>2</v>
      </c>
      <c r="L21" s="10"/>
      <c r="M21" s="10"/>
      <c r="N21" s="12">
        <v>4</v>
      </c>
      <c r="O21" s="10"/>
      <c r="P21" s="10"/>
      <c r="Q21" s="10">
        <v>2</v>
      </c>
      <c r="R21" s="10"/>
      <c r="S21" s="32"/>
      <c r="T21" s="10"/>
      <c r="U21" s="32"/>
      <c r="V21" s="10"/>
      <c r="W21" s="32">
        <v>2</v>
      </c>
      <c r="X21" s="10"/>
      <c r="Y21" s="32"/>
      <c r="Z21" s="16"/>
      <c r="AA21" s="32">
        <v>2</v>
      </c>
      <c r="AB21" s="32"/>
      <c r="AC21" s="12">
        <v>2</v>
      </c>
      <c r="AD21" s="10"/>
      <c r="AE21" s="32"/>
      <c r="AF21" s="10"/>
      <c r="AG21" s="32"/>
      <c r="AH21" s="10"/>
      <c r="AI21" s="10"/>
      <c r="AJ21" s="10"/>
      <c r="AK21" s="10"/>
      <c r="AL21" s="10"/>
      <c r="AM21" s="10"/>
      <c r="AN21" s="10"/>
      <c r="AO21" s="10"/>
      <c r="AP21" s="21">
        <f t="shared" ref="AP21:AP27" si="1">SUM(A21:AO21)</f>
        <v>29</v>
      </c>
    </row>
    <row r="22" spans="1:42" ht="18" x14ac:dyDescent="0.3">
      <c r="A22" s="58"/>
      <c r="B22" s="59">
        <v>1</v>
      </c>
      <c r="C22" s="56">
        <v>5</v>
      </c>
      <c r="D22" s="56"/>
      <c r="E22" s="59"/>
      <c r="F22" s="56">
        <v>4</v>
      </c>
      <c r="G22" s="76"/>
      <c r="H22" s="56">
        <v>3</v>
      </c>
      <c r="I22" s="56">
        <v>2</v>
      </c>
      <c r="J22" s="56"/>
      <c r="K22" s="56"/>
      <c r="L22" s="59"/>
      <c r="M22" s="59"/>
      <c r="N22" s="56">
        <v>4</v>
      </c>
      <c r="O22" s="56"/>
      <c r="P22" s="56">
        <v>1</v>
      </c>
      <c r="Q22" s="56"/>
      <c r="R22" s="56"/>
      <c r="S22" s="56"/>
      <c r="T22" s="56"/>
      <c r="U22" s="56"/>
      <c r="V22" s="56"/>
      <c r="W22" s="56">
        <v>2</v>
      </c>
      <c r="X22" s="59"/>
      <c r="Y22" s="56"/>
      <c r="Z22" s="56"/>
      <c r="AA22" s="56"/>
      <c r="AB22" s="56">
        <v>3</v>
      </c>
      <c r="AC22" s="59">
        <v>2</v>
      </c>
      <c r="AD22" s="56"/>
      <c r="AE22" s="56"/>
      <c r="AF22" s="56"/>
      <c r="AG22" s="56"/>
      <c r="AH22" s="56"/>
      <c r="AI22" s="56">
        <v>1</v>
      </c>
      <c r="AJ22" s="56"/>
      <c r="AK22" s="56"/>
      <c r="AL22" s="56"/>
      <c r="AM22" s="56"/>
      <c r="AN22" s="56"/>
      <c r="AO22" s="56"/>
      <c r="AP22" s="61">
        <f t="shared" si="1"/>
        <v>28</v>
      </c>
    </row>
    <row r="23" spans="1:42" ht="18" x14ac:dyDescent="0.3">
      <c r="A23" s="58"/>
      <c r="B23" s="59">
        <v>1</v>
      </c>
      <c r="C23" s="59"/>
      <c r="D23" s="62">
        <v>5</v>
      </c>
      <c r="E23" s="59">
        <v>3</v>
      </c>
      <c r="F23" s="56"/>
      <c r="G23" s="56"/>
      <c r="H23" s="56"/>
      <c r="I23" s="56">
        <v>2</v>
      </c>
      <c r="J23" s="56"/>
      <c r="K23" s="56"/>
      <c r="L23" s="59"/>
      <c r="M23" s="56">
        <v>2</v>
      </c>
      <c r="N23" s="59"/>
      <c r="O23" s="62">
        <v>5</v>
      </c>
      <c r="P23" s="56"/>
      <c r="Q23" s="56"/>
      <c r="R23" s="56"/>
      <c r="S23" s="56"/>
      <c r="T23" s="56"/>
      <c r="U23" s="56"/>
      <c r="V23" s="56"/>
      <c r="W23" s="56"/>
      <c r="X23" s="59">
        <v>3</v>
      </c>
      <c r="Y23" s="56"/>
      <c r="Z23" s="56"/>
      <c r="AA23" s="59"/>
      <c r="AB23" s="56">
        <v>3</v>
      </c>
      <c r="AC23" s="59"/>
      <c r="AD23" s="56">
        <v>2</v>
      </c>
      <c r="AE23" s="56"/>
      <c r="AF23" s="56">
        <v>3</v>
      </c>
      <c r="AG23" s="56"/>
      <c r="AH23" s="56"/>
      <c r="AI23" s="56">
        <v>1</v>
      </c>
      <c r="AJ23" s="56"/>
      <c r="AK23" s="56"/>
      <c r="AL23" s="56"/>
      <c r="AM23" s="56"/>
      <c r="AN23" s="56"/>
      <c r="AO23" s="56"/>
      <c r="AP23" s="61">
        <f t="shared" si="1"/>
        <v>30</v>
      </c>
    </row>
    <row r="24" spans="1:42" ht="18" x14ac:dyDescent="0.3">
      <c r="A24" s="11"/>
      <c r="B24" s="52">
        <v>1</v>
      </c>
      <c r="C24" s="32">
        <v>5</v>
      </c>
      <c r="D24" s="32"/>
      <c r="E24" s="32">
        <v>3</v>
      </c>
      <c r="F24" s="32"/>
      <c r="G24" s="10"/>
      <c r="H24" s="32"/>
      <c r="I24" s="32">
        <v>2</v>
      </c>
      <c r="J24" s="12"/>
      <c r="K24" s="31"/>
      <c r="L24" s="42">
        <v>3</v>
      </c>
      <c r="M24" s="10"/>
      <c r="N24" s="10">
        <v>4</v>
      </c>
      <c r="O24" s="10"/>
      <c r="P24" s="10"/>
      <c r="Q24" s="10">
        <v>2</v>
      </c>
      <c r="R24" s="10"/>
      <c r="S24" s="32"/>
      <c r="T24" s="10"/>
      <c r="U24" s="32"/>
      <c r="V24" s="10"/>
      <c r="W24" s="32">
        <v>2</v>
      </c>
      <c r="X24" s="12"/>
      <c r="Y24" s="32"/>
      <c r="Z24" s="10"/>
      <c r="AA24" s="32">
        <v>2</v>
      </c>
      <c r="AB24" s="32"/>
      <c r="AC24" s="42">
        <v>2.0009999999999999</v>
      </c>
      <c r="AD24" s="10"/>
      <c r="AE24" s="32"/>
      <c r="AF24" s="10"/>
      <c r="AG24" s="32"/>
      <c r="AH24" s="10">
        <v>3</v>
      </c>
      <c r="AI24" s="10"/>
      <c r="AJ24" s="10"/>
      <c r="AK24" s="10"/>
      <c r="AL24" s="10"/>
      <c r="AM24" s="10"/>
      <c r="AN24" s="10"/>
      <c r="AO24" s="10"/>
      <c r="AP24" s="21">
        <f t="shared" si="1"/>
        <v>29.001000000000001</v>
      </c>
    </row>
    <row r="25" spans="1:42" ht="18" x14ac:dyDescent="0.3">
      <c r="A25" s="11"/>
      <c r="B25" s="52">
        <v>1</v>
      </c>
      <c r="C25" s="32"/>
      <c r="D25" s="32">
        <v>5</v>
      </c>
      <c r="E25" s="32"/>
      <c r="F25" s="32">
        <v>4</v>
      </c>
      <c r="G25" s="10"/>
      <c r="H25" s="32"/>
      <c r="I25" s="10"/>
      <c r="J25" s="10">
        <v>3</v>
      </c>
      <c r="K25" s="32"/>
      <c r="L25" s="12"/>
      <c r="M25" s="43">
        <v>2</v>
      </c>
      <c r="N25" s="33"/>
      <c r="O25" s="32">
        <v>5</v>
      </c>
      <c r="P25" s="10">
        <v>1</v>
      </c>
      <c r="Q25" s="10"/>
      <c r="R25" s="10"/>
      <c r="S25" s="32"/>
      <c r="T25" s="10"/>
      <c r="U25" s="34"/>
      <c r="V25" s="10"/>
      <c r="W25" s="32"/>
      <c r="X25" s="10">
        <v>3</v>
      </c>
      <c r="Y25" s="32"/>
      <c r="Z25" s="10"/>
      <c r="AA25" s="32">
        <v>2</v>
      </c>
      <c r="AB25" s="33"/>
      <c r="AC25" s="12"/>
      <c r="AD25" s="10">
        <v>2</v>
      </c>
      <c r="AE25" s="32"/>
      <c r="AF25" s="10"/>
      <c r="AG25" s="32"/>
      <c r="AH25" s="10"/>
      <c r="AI25" s="10"/>
      <c r="AJ25" s="10"/>
      <c r="AK25" s="10"/>
      <c r="AL25" s="10"/>
      <c r="AM25" s="10"/>
      <c r="AN25" s="10"/>
      <c r="AO25" s="10"/>
      <c r="AP25" s="21">
        <f t="shared" si="1"/>
        <v>28</v>
      </c>
    </row>
    <row r="26" spans="1:42" ht="18" x14ac:dyDescent="0.3">
      <c r="A26" s="11"/>
      <c r="B26" s="52">
        <v>1</v>
      </c>
      <c r="C26" s="32"/>
      <c r="D26" s="32">
        <v>5</v>
      </c>
      <c r="E26" s="32"/>
      <c r="F26" s="32">
        <v>4</v>
      </c>
      <c r="G26" s="32"/>
      <c r="H26" s="32"/>
      <c r="I26" s="32">
        <v>2</v>
      </c>
      <c r="J26" s="10"/>
      <c r="K26" s="32"/>
      <c r="L26" s="12">
        <v>3</v>
      </c>
      <c r="M26" s="10"/>
      <c r="N26" s="33"/>
      <c r="O26" s="32">
        <v>5</v>
      </c>
      <c r="P26" s="10"/>
      <c r="Q26" s="10"/>
      <c r="R26" s="10">
        <v>2</v>
      </c>
      <c r="S26" s="32"/>
      <c r="T26" s="32">
        <v>3</v>
      </c>
      <c r="U26" s="32"/>
      <c r="V26" s="10"/>
      <c r="W26" s="32"/>
      <c r="X26" s="10"/>
      <c r="Y26" s="32"/>
      <c r="Z26" s="10"/>
      <c r="AA26" s="32"/>
      <c r="AB26" s="33"/>
      <c r="AC26" s="10">
        <v>2.0009999999999999</v>
      </c>
      <c r="AD26" s="10"/>
      <c r="AE26" s="32"/>
      <c r="AF26" s="10"/>
      <c r="AG26" s="32"/>
      <c r="AH26" s="10">
        <v>3</v>
      </c>
      <c r="AI26" s="10"/>
      <c r="AJ26" s="10"/>
      <c r="AK26" s="10"/>
      <c r="AL26" s="10"/>
      <c r="AM26" s="10"/>
      <c r="AN26" s="10"/>
      <c r="AO26" s="10"/>
      <c r="AP26" s="21">
        <f t="shared" si="1"/>
        <v>30.001000000000001</v>
      </c>
    </row>
    <row r="27" spans="1:42" ht="18" x14ac:dyDescent="0.3">
      <c r="A27" s="10"/>
      <c r="B27" s="52">
        <v>1</v>
      </c>
      <c r="C27" s="32"/>
      <c r="D27" s="32">
        <v>5</v>
      </c>
      <c r="E27" s="32"/>
      <c r="F27" s="32">
        <v>4</v>
      </c>
      <c r="G27" s="10"/>
      <c r="H27" s="32"/>
      <c r="I27" s="10"/>
      <c r="J27" s="10">
        <v>3</v>
      </c>
      <c r="K27" s="32"/>
      <c r="L27" s="12"/>
      <c r="M27" s="45">
        <v>2</v>
      </c>
      <c r="N27" s="32"/>
      <c r="O27" s="32">
        <v>5</v>
      </c>
      <c r="P27" s="10">
        <v>1</v>
      </c>
      <c r="Q27" s="10"/>
      <c r="R27" s="10"/>
      <c r="S27" s="32"/>
      <c r="T27" s="10"/>
      <c r="U27" s="34"/>
      <c r="V27" s="10"/>
      <c r="W27" s="32"/>
      <c r="X27" s="12">
        <v>3</v>
      </c>
      <c r="Y27" s="32"/>
      <c r="Z27" s="10"/>
      <c r="AA27" s="33">
        <v>2</v>
      </c>
      <c r="AB27" s="32"/>
      <c r="AC27" s="10"/>
      <c r="AD27" s="12">
        <v>2</v>
      </c>
      <c r="AE27" s="32"/>
      <c r="AF27" s="10"/>
      <c r="AG27" s="32"/>
      <c r="AH27" s="10"/>
      <c r="AI27" s="10"/>
      <c r="AJ27" s="10"/>
      <c r="AK27" s="10"/>
      <c r="AL27" s="10"/>
      <c r="AM27" s="10"/>
      <c r="AN27" s="10"/>
      <c r="AO27" s="10"/>
      <c r="AP27" s="21">
        <f t="shared" si="1"/>
        <v>28</v>
      </c>
    </row>
    <row r="28" spans="1:42" ht="18" x14ac:dyDescent="0.3">
      <c r="A28" s="10"/>
      <c r="B28" s="52">
        <v>1</v>
      </c>
      <c r="C28" s="33"/>
      <c r="D28" s="32">
        <v>5</v>
      </c>
      <c r="E28" s="32"/>
      <c r="F28" s="32">
        <v>4</v>
      </c>
      <c r="G28" s="10"/>
      <c r="H28" s="32"/>
      <c r="I28" s="10"/>
      <c r="J28" s="10">
        <v>3</v>
      </c>
      <c r="K28" s="32"/>
      <c r="L28" s="10"/>
      <c r="M28" s="43"/>
      <c r="N28" s="12"/>
      <c r="O28" s="10">
        <v>5</v>
      </c>
      <c r="P28" s="10"/>
      <c r="Q28" s="10"/>
      <c r="R28" s="10"/>
      <c r="S28" s="32">
        <v>2</v>
      </c>
      <c r="T28" s="10"/>
      <c r="U28" s="32"/>
      <c r="V28" s="10">
        <v>3</v>
      </c>
      <c r="W28" s="32"/>
      <c r="X28" s="10">
        <v>3</v>
      </c>
      <c r="Y28" s="32">
        <v>2</v>
      </c>
      <c r="Z28" s="10"/>
      <c r="AA28" s="32"/>
      <c r="AB28" s="33"/>
      <c r="AC28" s="12"/>
      <c r="AD28" s="10">
        <v>2</v>
      </c>
      <c r="AE28" s="32"/>
      <c r="AF28" s="10"/>
      <c r="AG28" s="32"/>
      <c r="AH28" s="10"/>
      <c r="AI28" s="10"/>
      <c r="AJ28" s="10"/>
      <c r="AK28" s="10"/>
      <c r="AL28" s="10"/>
      <c r="AM28" s="10"/>
      <c r="AN28" s="10"/>
      <c r="AO28" s="10"/>
      <c r="AP28" s="7"/>
    </row>
    <row r="29" spans="1:42" ht="18" x14ac:dyDescent="0.3">
      <c r="A29" s="11"/>
      <c r="B29" s="52">
        <v>1</v>
      </c>
      <c r="C29" s="32">
        <v>5</v>
      </c>
      <c r="D29" s="32"/>
      <c r="E29" s="33">
        <v>3</v>
      </c>
      <c r="F29" s="32"/>
      <c r="G29" s="10"/>
      <c r="H29" s="32"/>
      <c r="I29" s="32">
        <v>2</v>
      </c>
      <c r="J29" s="12"/>
      <c r="K29" s="32"/>
      <c r="L29" s="42">
        <v>3</v>
      </c>
      <c r="M29" s="12"/>
      <c r="N29" s="10">
        <v>4</v>
      </c>
      <c r="O29" s="10"/>
      <c r="P29" s="10"/>
      <c r="Q29" s="10">
        <v>2</v>
      </c>
      <c r="R29" s="10"/>
      <c r="S29" s="32"/>
      <c r="T29" s="10"/>
      <c r="U29" s="32"/>
      <c r="V29" s="10"/>
      <c r="W29" s="32">
        <v>2</v>
      </c>
      <c r="X29" s="12"/>
      <c r="Y29" s="32"/>
      <c r="Z29" s="10"/>
      <c r="AA29" s="32">
        <v>2</v>
      </c>
      <c r="AB29" s="32"/>
      <c r="AC29" s="42">
        <v>2.0009999999999999</v>
      </c>
      <c r="AD29" s="10"/>
      <c r="AE29" s="32"/>
      <c r="AF29" s="10"/>
      <c r="AG29" s="32"/>
      <c r="AH29" s="10">
        <v>3</v>
      </c>
      <c r="AI29" s="10"/>
      <c r="AJ29" s="10"/>
      <c r="AK29" s="10"/>
      <c r="AL29" s="10"/>
      <c r="AM29" s="10"/>
      <c r="AN29" s="10"/>
      <c r="AO29" s="10"/>
      <c r="AP29" s="21">
        <f>SUM(A29:AO29)</f>
        <v>29.001000000000001</v>
      </c>
    </row>
    <row r="30" spans="1:42" ht="18" x14ac:dyDescent="0.3">
      <c r="A30" s="10"/>
      <c r="B30" s="52">
        <v>1</v>
      </c>
      <c r="C30" s="33"/>
      <c r="D30" s="32">
        <v>5</v>
      </c>
      <c r="E30" s="33"/>
      <c r="F30" s="32">
        <v>4</v>
      </c>
      <c r="G30" s="32"/>
      <c r="H30" s="32"/>
      <c r="I30" s="10"/>
      <c r="J30" s="10">
        <v>3</v>
      </c>
      <c r="K30" s="32">
        <v>2</v>
      </c>
      <c r="L30" s="10"/>
      <c r="M30" s="10"/>
      <c r="N30" s="33"/>
      <c r="O30" s="32">
        <v>5</v>
      </c>
      <c r="P30" s="10">
        <v>1</v>
      </c>
      <c r="Q30" s="10"/>
      <c r="R30" s="10"/>
      <c r="S30" s="32"/>
      <c r="T30" s="10"/>
      <c r="U30" s="32"/>
      <c r="V30" s="10"/>
      <c r="W30" s="32"/>
      <c r="X30" s="12">
        <v>3</v>
      </c>
      <c r="Y30" s="32"/>
      <c r="Z30" s="10"/>
      <c r="AA30" s="33"/>
      <c r="AB30" s="32"/>
      <c r="AC30" s="12"/>
      <c r="AD30" s="10">
        <v>2.0009999999999999</v>
      </c>
      <c r="AE30" s="32"/>
      <c r="AF30" s="10"/>
      <c r="AG30" s="32"/>
      <c r="AH30" s="10">
        <v>3</v>
      </c>
      <c r="AI30" s="10"/>
      <c r="AJ30" s="10"/>
      <c r="AK30" s="10"/>
      <c r="AL30" s="10"/>
      <c r="AM30" s="10"/>
      <c r="AN30" s="10"/>
      <c r="AO30" s="10"/>
      <c r="AP30" s="21">
        <f>SUM(A30:AO30)</f>
        <v>29.001000000000001</v>
      </c>
    </row>
    <row r="31" spans="1:42" ht="18" x14ac:dyDescent="0.3">
      <c r="A31" s="13">
        <v>1</v>
      </c>
      <c r="B31" s="14"/>
      <c r="C31" s="34"/>
      <c r="D31" s="34">
        <v>5</v>
      </c>
      <c r="E31" s="34">
        <v>3</v>
      </c>
      <c r="F31" s="34"/>
      <c r="G31" s="34"/>
      <c r="H31" s="34">
        <v>3</v>
      </c>
      <c r="I31" s="14"/>
      <c r="J31" s="14">
        <v>3</v>
      </c>
      <c r="K31" s="34"/>
      <c r="L31" s="14"/>
      <c r="M31" s="44"/>
      <c r="N31" s="34">
        <v>4</v>
      </c>
      <c r="O31" s="34"/>
      <c r="P31" s="14">
        <v>1</v>
      </c>
      <c r="Q31" s="14"/>
      <c r="R31" s="14"/>
      <c r="S31" s="34"/>
      <c r="T31" s="14"/>
      <c r="U31" s="34"/>
      <c r="V31" s="14"/>
      <c r="W31" s="34"/>
      <c r="X31" s="14">
        <v>3</v>
      </c>
      <c r="Y31" s="34"/>
      <c r="Z31" s="14"/>
      <c r="AA31" s="34"/>
      <c r="AB31" s="34">
        <v>3</v>
      </c>
      <c r="AC31" s="49">
        <v>2</v>
      </c>
      <c r="AD31" s="14"/>
      <c r="AE31" s="34"/>
      <c r="AF31" s="14"/>
      <c r="AG31" s="34"/>
      <c r="AH31" s="14"/>
      <c r="AI31" s="14"/>
      <c r="AJ31" s="10"/>
      <c r="AK31" s="10"/>
      <c r="AL31" s="10"/>
      <c r="AM31" s="10"/>
      <c r="AN31" s="10"/>
      <c r="AO31" s="10"/>
      <c r="AP31" s="21">
        <f>SUM(A31:AO31)</f>
        <v>28</v>
      </c>
    </row>
    <row r="32" spans="1:42" ht="18" x14ac:dyDescent="0.3">
      <c r="A32" s="56"/>
      <c r="B32" s="59">
        <v>1</v>
      </c>
      <c r="C32" s="59"/>
      <c r="D32" s="56">
        <v>5</v>
      </c>
      <c r="E32" s="56"/>
      <c r="F32" s="56">
        <v>4</v>
      </c>
      <c r="G32" s="56"/>
      <c r="H32" s="56"/>
      <c r="I32" s="56"/>
      <c r="J32" s="56">
        <v>3</v>
      </c>
      <c r="K32" s="56"/>
      <c r="L32" s="56"/>
      <c r="M32" s="56"/>
      <c r="N32" s="59"/>
      <c r="O32" s="56">
        <v>5</v>
      </c>
      <c r="P32" s="56"/>
      <c r="Q32" s="56"/>
      <c r="R32" s="56"/>
      <c r="S32" s="56"/>
      <c r="T32" s="56"/>
      <c r="U32" s="56"/>
      <c r="V32" s="56">
        <v>3</v>
      </c>
      <c r="W32" s="56"/>
      <c r="X32" s="56">
        <v>3</v>
      </c>
      <c r="Y32" s="56"/>
      <c r="Z32" s="56"/>
      <c r="AA32" s="56"/>
      <c r="AB32" s="59"/>
      <c r="AC32" s="59"/>
      <c r="AD32" s="56">
        <v>2.0009999999999999</v>
      </c>
      <c r="AE32" s="56"/>
      <c r="AF32" s="56"/>
      <c r="AG32" s="56">
        <v>2</v>
      </c>
      <c r="AH32" s="56"/>
      <c r="AI32" s="56">
        <v>1</v>
      </c>
      <c r="AJ32" s="56"/>
      <c r="AK32" s="56"/>
      <c r="AL32" s="56"/>
      <c r="AM32" s="56"/>
      <c r="AN32" s="56"/>
      <c r="AO32" s="56"/>
      <c r="AP32" s="7"/>
    </row>
    <row r="33" spans="1:42" ht="18" x14ac:dyDescent="0.3">
      <c r="A33" s="7"/>
      <c r="B33" s="52">
        <v>1</v>
      </c>
      <c r="C33" s="33"/>
      <c r="D33" s="32">
        <v>5</v>
      </c>
      <c r="E33" s="33"/>
      <c r="F33" s="32">
        <v>4</v>
      </c>
      <c r="G33" s="10"/>
      <c r="H33" s="32"/>
      <c r="I33" s="10"/>
      <c r="J33" s="10"/>
      <c r="K33" s="32"/>
      <c r="L33" s="10">
        <v>3</v>
      </c>
      <c r="M33" s="43">
        <v>2</v>
      </c>
      <c r="N33" s="33"/>
      <c r="O33" s="32">
        <v>5</v>
      </c>
      <c r="P33" s="10"/>
      <c r="Q33" s="10">
        <v>2</v>
      </c>
      <c r="R33" s="10"/>
      <c r="S33" s="32">
        <v>2</v>
      </c>
      <c r="T33" s="10"/>
      <c r="U33" s="32"/>
      <c r="V33" s="10"/>
      <c r="W33" s="32"/>
      <c r="X33" s="12"/>
      <c r="Y33" s="32"/>
      <c r="Z33" s="10"/>
      <c r="AA33" s="33">
        <v>2</v>
      </c>
      <c r="AB33" s="32"/>
      <c r="AC33" s="12"/>
      <c r="AD33" s="10">
        <v>2</v>
      </c>
      <c r="AE33" s="32"/>
      <c r="AF33" s="10"/>
      <c r="AG33" s="32"/>
      <c r="AH33" s="10"/>
      <c r="AI33" s="10"/>
      <c r="AJ33" s="10"/>
      <c r="AK33" s="10"/>
      <c r="AL33" s="10"/>
      <c r="AM33" s="10"/>
      <c r="AN33" s="10"/>
      <c r="AO33" s="10"/>
      <c r="AP33" s="7"/>
    </row>
    <row r="34" spans="1:42" ht="18" x14ac:dyDescent="0.3">
      <c r="A34" s="9">
        <v>1</v>
      </c>
      <c r="B34" s="17"/>
      <c r="C34" s="35"/>
      <c r="D34" s="36">
        <v>5</v>
      </c>
      <c r="E34" s="35"/>
      <c r="F34" s="36">
        <v>4</v>
      </c>
      <c r="G34" s="17"/>
      <c r="H34" s="35"/>
      <c r="I34" s="17"/>
      <c r="J34" s="9">
        <v>3</v>
      </c>
      <c r="K34" s="35"/>
      <c r="L34" s="17"/>
      <c r="M34" s="46"/>
      <c r="N34" s="17"/>
      <c r="O34" s="9">
        <v>5</v>
      </c>
      <c r="P34" s="17"/>
      <c r="Q34" s="17"/>
      <c r="R34" s="9">
        <v>2</v>
      </c>
      <c r="S34" s="36">
        <v>2</v>
      </c>
      <c r="T34" s="17"/>
      <c r="U34" s="35"/>
      <c r="V34" s="17"/>
      <c r="W34" s="35"/>
      <c r="X34" s="9">
        <v>3</v>
      </c>
      <c r="Y34" s="36">
        <v>2</v>
      </c>
      <c r="Z34" s="17"/>
      <c r="AA34" s="35"/>
      <c r="AB34" s="35"/>
      <c r="AC34" s="10">
        <v>2.0009999999999999</v>
      </c>
      <c r="AD34" s="17"/>
      <c r="AE34" s="35"/>
      <c r="AF34" s="17"/>
      <c r="AG34" s="35"/>
      <c r="AH34" s="17"/>
      <c r="AI34" s="17"/>
      <c r="AJ34" s="17"/>
      <c r="AK34" s="17"/>
      <c r="AL34" s="17"/>
      <c r="AM34" s="17"/>
      <c r="AN34" s="17"/>
      <c r="AO34" s="17"/>
      <c r="AP34" s="7"/>
    </row>
    <row r="35" spans="1:42" ht="18" x14ac:dyDescent="0.3">
      <c r="A35" s="63"/>
      <c r="B35" s="59">
        <v>1</v>
      </c>
      <c r="C35" s="65">
        <v>5</v>
      </c>
      <c r="D35" s="65"/>
      <c r="E35" s="65">
        <v>3</v>
      </c>
      <c r="F35" s="65"/>
      <c r="G35" s="65">
        <v>3</v>
      </c>
      <c r="H35" s="65"/>
      <c r="I35" s="65"/>
      <c r="J35" s="65"/>
      <c r="K35" s="70">
        <v>2</v>
      </c>
      <c r="L35" s="65"/>
      <c r="M35" s="65"/>
      <c r="N35" s="65">
        <v>4</v>
      </c>
      <c r="O35" s="65"/>
      <c r="P35" s="65"/>
      <c r="Q35" s="65"/>
      <c r="R35" s="65"/>
      <c r="S35" s="65"/>
      <c r="T35" s="65"/>
      <c r="U35" s="65"/>
      <c r="V35" s="65"/>
      <c r="W35" s="65">
        <v>2</v>
      </c>
      <c r="X35" s="65"/>
      <c r="Y35" s="65"/>
      <c r="Z35" s="77"/>
      <c r="AA35" s="65"/>
      <c r="AB35" s="65">
        <v>3</v>
      </c>
      <c r="AC35" s="65"/>
      <c r="AD35" s="56">
        <v>2.0009999999999999</v>
      </c>
      <c r="AE35" s="65"/>
      <c r="AF35" s="65"/>
      <c r="AG35" s="65"/>
      <c r="AH35" s="65">
        <v>3</v>
      </c>
      <c r="AI35" s="65">
        <v>1</v>
      </c>
      <c r="AJ35" s="65"/>
      <c r="AK35" s="65"/>
      <c r="AL35" s="65"/>
      <c r="AM35" s="65"/>
      <c r="AN35" s="65"/>
      <c r="AO35" s="65"/>
      <c r="AP35" s="61">
        <f t="shared" ref="AP35:AP66" si="2">SUM(A35:AO35)</f>
        <v>29.001000000000001</v>
      </c>
    </row>
    <row r="36" spans="1:42" ht="18" x14ac:dyDescent="0.3">
      <c r="A36" s="18"/>
      <c r="B36" s="52">
        <v>1</v>
      </c>
      <c r="C36" s="37"/>
      <c r="D36" s="37">
        <v>5</v>
      </c>
      <c r="E36" s="37"/>
      <c r="F36" s="37">
        <v>4</v>
      </c>
      <c r="G36" s="19"/>
      <c r="H36" s="37"/>
      <c r="I36" s="19"/>
      <c r="J36" s="19"/>
      <c r="K36" s="37"/>
      <c r="L36" s="19">
        <v>3</v>
      </c>
      <c r="M36" s="47"/>
      <c r="N36" s="19"/>
      <c r="O36" s="19">
        <v>5</v>
      </c>
      <c r="P36" s="19"/>
      <c r="Q36" s="19"/>
      <c r="R36" s="19">
        <v>2</v>
      </c>
      <c r="S36" s="37"/>
      <c r="T36" s="19"/>
      <c r="U36" s="37">
        <v>2</v>
      </c>
      <c r="V36" s="19"/>
      <c r="W36" s="37"/>
      <c r="X36" s="19">
        <v>3</v>
      </c>
      <c r="Y36" s="37">
        <v>2</v>
      </c>
      <c r="Z36" s="20"/>
      <c r="AA36" s="37"/>
      <c r="AB36" s="37"/>
      <c r="AC36" s="42">
        <v>2.0009999999999999</v>
      </c>
      <c r="AD36" s="10"/>
      <c r="AE36" s="37"/>
      <c r="AF36" s="19"/>
      <c r="AG36" s="37"/>
      <c r="AH36" s="19"/>
      <c r="AI36" s="19"/>
      <c r="AJ36" s="19"/>
      <c r="AK36" s="19"/>
      <c r="AL36" s="19"/>
      <c r="AM36" s="19"/>
      <c r="AN36" s="19"/>
      <c r="AO36" s="19"/>
      <c r="AP36" s="21">
        <f t="shared" si="2"/>
        <v>29.001000000000001</v>
      </c>
    </row>
    <row r="37" spans="1:42" ht="18" x14ac:dyDescent="0.3">
      <c r="A37" s="63"/>
      <c r="B37" s="59">
        <v>1</v>
      </c>
      <c r="C37" s="64"/>
      <c r="D37" s="64">
        <v>5</v>
      </c>
      <c r="E37" s="64"/>
      <c r="F37" s="64">
        <v>4</v>
      </c>
      <c r="G37" s="64"/>
      <c r="H37" s="64"/>
      <c r="I37" s="64">
        <v>2</v>
      </c>
      <c r="J37" s="64"/>
      <c r="K37" s="7"/>
      <c r="L37" s="64">
        <v>3</v>
      </c>
      <c r="M37" s="64"/>
      <c r="N37" s="64"/>
      <c r="O37" s="67">
        <v>5</v>
      </c>
      <c r="P37" s="64"/>
      <c r="Q37" s="64"/>
      <c r="R37" s="64"/>
      <c r="S37" s="64"/>
      <c r="T37" s="64"/>
      <c r="U37" s="64"/>
      <c r="V37" s="64"/>
      <c r="W37" s="64"/>
      <c r="X37" s="65">
        <v>3</v>
      </c>
      <c r="Y37" s="64"/>
      <c r="Z37" s="66" t="s">
        <v>124</v>
      </c>
      <c r="AA37" s="64"/>
      <c r="AB37" s="64"/>
      <c r="AC37" s="64"/>
      <c r="AD37" s="56">
        <v>2.0009999999999999</v>
      </c>
      <c r="AE37" s="64"/>
      <c r="AF37" s="64"/>
      <c r="AG37" s="64"/>
      <c r="AH37" s="64">
        <v>3</v>
      </c>
      <c r="AI37" s="64">
        <v>1</v>
      </c>
      <c r="AJ37" s="64"/>
      <c r="AK37" s="64"/>
      <c r="AL37" s="64"/>
      <c r="AM37" s="64"/>
      <c r="AN37" s="64"/>
      <c r="AO37" s="64"/>
      <c r="AP37" s="61">
        <f t="shared" si="2"/>
        <v>29.001000000000001</v>
      </c>
    </row>
    <row r="38" spans="1:42" ht="18" x14ac:dyDescent="0.3">
      <c r="A38" s="18"/>
      <c r="B38" s="52">
        <v>1</v>
      </c>
      <c r="C38" s="38"/>
      <c r="D38" s="38">
        <v>5</v>
      </c>
      <c r="E38" s="38"/>
      <c r="F38" s="38">
        <v>4</v>
      </c>
      <c r="G38" s="22"/>
      <c r="H38" s="38"/>
      <c r="I38" s="22"/>
      <c r="J38" s="22">
        <v>3</v>
      </c>
      <c r="K38" s="38"/>
      <c r="L38" s="19">
        <v>3</v>
      </c>
      <c r="M38" s="48">
        <v>2</v>
      </c>
      <c r="N38" s="38"/>
      <c r="O38" s="38">
        <v>5</v>
      </c>
      <c r="P38" s="22">
        <v>1</v>
      </c>
      <c r="Q38" s="22"/>
      <c r="R38" s="22"/>
      <c r="S38" s="38"/>
      <c r="T38" s="22"/>
      <c r="U38" s="38">
        <v>2</v>
      </c>
      <c r="V38" s="22"/>
      <c r="W38" s="38"/>
      <c r="X38" s="19"/>
      <c r="Y38" s="38"/>
      <c r="Z38" s="24"/>
      <c r="AA38" s="37"/>
      <c r="AB38" s="38"/>
      <c r="AC38" s="22"/>
      <c r="AD38" s="10">
        <v>2.0009999999999999</v>
      </c>
      <c r="AE38" s="38"/>
      <c r="AF38" s="22"/>
      <c r="AG38" s="38">
        <v>2</v>
      </c>
      <c r="AH38" s="22"/>
      <c r="AI38" s="22"/>
      <c r="AJ38" s="22"/>
      <c r="AK38" s="22"/>
      <c r="AL38" s="22"/>
      <c r="AM38" s="22"/>
      <c r="AN38" s="22"/>
      <c r="AO38" s="22"/>
      <c r="AP38" s="21">
        <f t="shared" si="2"/>
        <v>30.001000000000001</v>
      </c>
    </row>
    <row r="39" spans="1:42" ht="18" x14ac:dyDescent="0.3">
      <c r="A39" s="18"/>
      <c r="B39" s="52">
        <v>1</v>
      </c>
      <c r="C39" s="37"/>
      <c r="D39" s="38">
        <v>5</v>
      </c>
      <c r="E39" s="38"/>
      <c r="F39" s="38">
        <v>4</v>
      </c>
      <c r="G39" s="22"/>
      <c r="H39" s="38"/>
      <c r="I39" s="38">
        <v>2</v>
      </c>
      <c r="J39" s="22"/>
      <c r="K39" s="38"/>
      <c r="L39" s="22">
        <v>3</v>
      </c>
      <c r="M39" s="22"/>
      <c r="N39" s="19"/>
      <c r="O39" s="22">
        <v>5</v>
      </c>
      <c r="P39" s="22">
        <v>1</v>
      </c>
      <c r="Q39" s="22"/>
      <c r="R39" s="22"/>
      <c r="S39" s="38"/>
      <c r="T39" s="38">
        <v>3</v>
      </c>
      <c r="U39" s="38"/>
      <c r="V39" s="22">
        <v>3</v>
      </c>
      <c r="W39" s="38"/>
      <c r="X39" s="22"/>
      <c r="Y39" s="38">
        <v>2</v>
      </c>
      <c r="Z39" s="24"/>
      <c r="AA39" s="38"/>
      <c r="AB39" s="37"/>
      <c r="AC39" s="22"/>
      <c r="AD39" s="10">
        <v>2.0009999999999999</v>
      </c>
      <c r="AE39" s="38"/>
      <c r="AF39" s="22"/>
      <c r="AG39" s="38"/>
      <c r="AH39" s="22"/>
      <c r="AI39" s="22"/>
      <c r="AJ39" s="22"/>
      <c r="AK39" s="22"/>
      <c r="AL39" s="22"/>
      <c r="AM39" s="22"/>
      <c r="AN39" s="22"/>
      <c r="AO39" s="22"/>
      <c r="AP39" s="21">
        <f t="shared" si="2"/>
        <v>31.001000000000001</v>
      </c>
    </row>
    <row r="40" spans="1:42" ht="18" x14ac:dyDescent="0.3">
      <c r="A40" s="63"/>
      <c r="B40" s="59">
        <v>1</v>
      </c>
      <c r="C40" s="64"/>
      <c r="D40" s="64">
        <v>5</v>
      </c>
      <c r="E40" s="64">
        <v>3</v>
      </c>
      <c r="F40" s="64"/>
      <c r="G40" s="64"/>
      <c r="H40" s="64"/>
      <c r="I40" s="64"/>
      <c r="J40" s="65"/>
      <c r="K40" s="64"/>
      <c r="L40" s="65">
        <v>3</v>
      </c>
      <c r="M40" s="65"/>
      <c r="N40" s="64"/>
      <c r="O40" s="64">
        <v>5</v>
      </c>
      <c r="P40" s="64"/>
      <c r="Q40" s="64">
        <v>2</v>
      </c>
      <c r="R40" s="64"/>
      <c r="S40" s="64"/>
      <c r="T40" s="67"/>
      <c r="U40" s="64">
        <v>2</v>
      </c>
      <c r="V40" s="64"/>
      <c r="W40" s="64"/>
      <c r="X40" s="65">
        <v>3</v>
      </c>
      <c r="Y40" s="64"/>
      <c r="Z40" s="66"/>
      <c r="AA40" s="64"/>
      <c r="AB40" s="64"/>
      <c r="AC40" s="65"/>
      <c r="AD40" s="64">
        <v>2</v>
      </c>
      <c r="AE40" s="64">
        <v>2</v>
      </c>
      <c r="AF40" s="64"/>
      <c r="AG40" s="64"/>
      <c r="AH40" s="64"/>
      <c r="AI40" s="64">
        <v>1</v>
      </c>
      <c r="AJ40" s="64"/>
      <c r="AK40" s="64"/>
      <c r="AL40" s="64"/>
      <c r="AM40" s="64"/>
      <c r="AN40" s="64"/>
      <c r="AO40" s="64"/>
      <c r="AP40" s="61">
        <f t="shared" si="2"/>
        <v>29</v>
      </c>
    </row>
    <row r="41" spans="1:42" ht="18" x14ac:dyDescent="0.3">
      <c r="A41" s="63"/>
      <c r="B41" s="59">
        <v>1</v>
      </c>
      <c r="C41" s="65"/>
      <c r="D41" s="64">
        <v>5</v>
      </c>
      <c r="E41" s="65"/>
      <c r="F41" s="64">
        <v>4</v>
      </c>
      <c r="G41" s="64"/>
      <c r="H41" s="64"/>
      <c r="I41" s="64"/>
      <c r="J41" s="64">
        <v>3</v>
      </c>
      <c r="K41" s="64"/>
      <c r="L41" s="64"/>
      <c r="M41" s="64"/>
      <c r="N41" s="65"/>
      <c r="O41" s="64">
        <v>5</v>
      </c>
      <c r="P41" s="64"/>
      <c r="Q41" s="64">
        <v>2</v>
      </c>
      <c r="R41" s="64"/>
      <c r="S41" s="64"/>
      <c r="T41" s="64"/>
      <c r="U41" s="64"/>
      <c r="V41" s="64">
        <v>3</v>
      </c>
      <c r="W41" s="64"/>
      <c r="X41" s="65">
        <v>3</v>
      </c>
      <c r="Y41" s="64"/>
      <c r="Z41" s="66" t="s">
        <v>14</v>
      </c>
      <c r="AA41" s="65">
        <v>2</v>
      </c>
      <c r="AB41" s="64"/>
      <c r="AC41" s="65"/>
      <c r="AD41" s="64">
        <v>2</v>
      </c>
      <c r="AE41" s="64"/>
      <c r="AF41" s="64"/>
      <c r="AG41" s="64"/>
      <c r="AH41" s="64"/>
      <c r="AI41" s="64">
        <v>1</v>
      </c>
      <c r="AJ41" s="64"/>
      <c r="AK41" s="64"/>
      <c r="AL41" s="64"/>
      <c r="AM41" s="64"/>
      <c r="AN41" s="64"/>
      <c r="AO41" s="64"/>
      <c r="AP41" s="61">
        <f t="shared" si="2"/>
        <v>31</v>
      </c>
    </row>
    <row r="42" spans="1:42" ht="18" x14ac:dyDescent="0.3">
      <c r="A42" s="18">
        <v>1</v>
      </c>
      <c r="B42" s="22"/>
      <c r="C42" s="37"/>
      <c r="D42" s="38">
        <v>5</v>
      </c>
      <c r="E42" s="37"/>
      <c r="F42" s="38">
        <v>4</v>
      </c>
      <c r="G42" s="38"/>
      <c r="H42" s="38"/>
      <c r="I42" s="22"/>
      <c r="J42" s="22">
        <v>3</v>
      </c>
      <c r="K42" s="38">
        <v>2</v>
      </c>
      <c r="L42" s="22"/>
      <c r="M42" s="22"/>
      <c r="N42" s="37"/>
      <c r="O42" s="38">
        <v>5</v>
      </c>
      <c r="P42" s="22"/>
      <c r="Q42" s="22"/>
      <c r="R42" s="22"/>
      <c r="S42" s="38"/>
      <c r="T42" s="22"/>
      <c r="U42" s="38"/>
      <c r="V42" s="22"/>
      <c r="W42" s="38"/>
      <c r="X42" s="22">
        <v>3</v>
      </c>
      <c r="Y42" s="38"/>
      <c r="Z42" s="22"/>
      <c r="AA42" s="38"/>
      <c r="AB42" s="37"/>
      <c r="AC42" s="10">
        <v>2.0009999999999999</v>
      </c>
      <c r="AD42" s="22"/>
      <c r="AE42" s="38"/>
      <c r="AF42" s="22"/>
      <c r="AG42" s="38"/>
      <c r="AH42" s="22">
        <v>3</v>
      </c>
      <c r="AI42" s="22"/>
      <c r="AJ42" s="22"/>
      <c r="AK42" s="22"/>
      <c r="AL42" s="22"/>
      <c r="AM42" s="22"/>
      <c r="AN42" s="22"/>
      <c r="AO42" s="22"/>
      <c r="AP42" s="21">
        <f t="shared" si="2"/>
        <v>28.001000000000001</v>
      </c>
    </row>
    <row r="43" spans="1:42" ht="18" x14ac:dyDescent="0.3">
      <c r="A43" s="18"/>
      <c r="B43" s="52">
        <v>1</v>
      </c>
      <c r="C43" s="37"/>
      <c r="D43" s="38">
        <v>5</v>
      </c>
      <c r="E43" s="37"/>
      <c r="F43" s="38">
        <v>4</v>
      </c>
      <c r="G43" s="22"/>
      <c r="H43" s="38"/>
      <c r="I43" s="22"/>
      <c r="J43" s="22">
        <v>3</v>
      </c>
      <c r="K43" s="38"/>
      <c r="L43" s="22">
        <v>3</v>
      </c>
      <c r="M43" s="48"/>
      <c r="N43" s="19"/>
      <c r="O43" s="22">
        <v>5</v>
      </c>
      <c r="P43" s="22"/>
      <c r="Q43" s="22"/>
      <c r="R43" s="22"/>
      <c r="S43" s="38"/>
      <c r="T43" s="38">
        <v>3</v>
      </c>
      <c r="U43" s="38"/>
      <c r="V43" s="22"/>
      <c r="W43" s="38"/>
      <c r="X43" s="22"/>
      <c r="Y43" s="38">
        <v>2</v>
      </c>
      <c r="Z43" s="24"/>
      <c r="AA43" s="38"/>
      <c r="AB43" s="37"/>
      <c r="AC43" s="19"/>
      <c r="AD43" s="10">
        <v>2.0009999999999999</v>
      </c>
      <c r="AE43" s="38"/>
      <c r="AF43" s="22"/>
      <c r="AG43" s="38"/>
      <c r="AH43" s="22"/>
      <c r="AI43" s="22"/>
      <c r="AJ43" s="22"/>
      <c r="AK43" s="22"/>
      <c r="AL43" s="22"/>
      <c r="AM43" s="22"/>
      <c r="AN43" s="22"/>
      <c r="AO43" s="22"/>
      <c r="AP43" s="21">
        <f t="shared" si="2"/>
        <v>28.001000000000001</v>
      </c>
    </row>
    <row r="44" spans="1:42" ht="18" x14ac:dyDescent="0.3">
      <c r="A44" s="63"/>
      <c r="B44" s="59">
        <v>1</v>
      </c>
      <c r="C44" s="64"/>
      <c r="D44" s="64">
        <v>5</v>
      </c>
      <c r="E44" s="64"/>
      <c r="F44" s="64">
        <v>4</v>
      </c>
      <c r="G44" s="64"/>
      <c r="H44" s="64"/>
      <c r="I44" s="64"/>
      <c r="J44" s="64"/>
      <c r="K44" s="64"/>
      <c r="L44" s="65">
        <v>3</v>
      </c>
      <c r="M44" s="65">
        <v>2</v>
      </c>
      <c r="N44" s="64"/>
      <c r="O44" s="64">
        <v>5</v>
      </c>
      <c r="P44" s="64">
        <v>1</v>
      </c>
      <c r="Q44" s="64"/>
      <c r="R44" s="64"/>
      <c r="S44" s="64"/>
      <c r="T44" s="64"/>
      <c r="U44" s="64"/>
      <c r="V44" s="64"/>
      <c r="W44" s="64"/>
      <c r="X44" s="65">
        <v>3</v>
      </c>
      <c r="Y44" s="64">
        <v>2</v>
      </c>
      <c r="Z44" s="66"/>
      <c r="AA44" s="65"/>
      <c r="AB44" s="64"/>
      <c r="AC44" s="64"/>
      <c r="AD44" s="56">
        <v>2.0009999999999999</v>
      </c>
      <c r="AE44" s="64"/>
      <c r="AF44" s="64"/>
      <c r="AG44" s="64"/>
      <c r="AH44" s="64"/>
      <c r="AI44" s="64">
        <v>1</v>
      </c>
      <c r="AJ44" s="64"/>
      <c r="AK44" s="64"/>
      <c r="AL44" s="64"/>
      <c r="AM44" s="64"/>
      <c r="AN44" s="64"/>
      <c r="AO44" s="64"/>
      <c r="AP44" s="61">
        <f t="shared" si="2"/>
        <v>29.001000000000001</v>
      </c>
    </row>
    <row r="45" spans="1:42" ht="18" x14ac:dyDescent="0.3">
      <c r="A45" s="63"/>
      <c r="B45" s="59">
        <v>1</v>
      </c>
      <c r="C45" s="64"/>
      <c r="D45" s="64">
        <v>5</v>
      </c>
      <c r="E45" s="65"/>
      <c r="F45" s="64">
        <v>4</v>
      </c>
      <c r="G45" s="64"/>
      <c r="H45" s="64"/>
      <c r="I45" s="64"/>
      <c r="J45" s="64"/>
      <c r="K45" s="64">
        <v>2</v>
      </c>
      <c r="L45" s="64"/>
      <c r="M45" s="64"/>
      <c r="N45" s="65"/>
      <c r="O45" s="67">
        <v>5</v>
      </c>
      <c r="P45" s="64"/>
      <c r="Q45" s="64"/>
      <c r="R45" s="64">
        <v>2</v>
      </c>
      <c r="S45" s="64"/>
      <c r="T45" s="64"/>
      <c r="U45" s="64">
        <v>2</v>
      </c>
      <c r="V45" s="64"/>
      <c r="W45" s="64"/>
      <c r="X45" s="64"/>
      <c r="Y45" s="64"/>
      <c r="Z45" s="68"/>
      <c r="AA45" s="64"/>
      <c r="AB45" s="64" t="s">
        <v>125</v>
      </c>
      <c r="AC45" s="56">
        <v>2.0009999999999999</v>
      </c>
      <c r="AD45" s="64"/>
      <c r="AE45" s="64"/>
      <c r="AF45" s="64"/>
      <c r="AG45" s="64">
        <v>2</v>
      </c>
      <c r="AH45" s="64"/>
      <c r="AI45" s="64">
        <v>1</v>
      </c>
      <c r="AJ45" s="64"/>
      <c r="AK45" s="64"/>
      <c r="AL45" s="64"/>
      <c r="AM45" s="64"/>
      <c r="AN45" s="64"/>
      <c r="AO45" s="64"/>
      <c r="AP45" s="61">
        <f t="shared" si="2"/>
        <v>26.001000000000001</v>
      </c>
    </row>
    <row r="46" spans="1:42" ht="18" x14ac:dyDescent="0.3">
      <c r="A46" s="18"/>
      <c r="B46" s="52">
        <v>1</v>
      </c>
      <c r="C46" s="37"/>
      <c r="D46" s="38">
        <v>5</v>
      </c>
      <c r="E46" s="38"/>
      <c r="F46" s="38">
        <v>4</v>
      </c>
      <c r="G46" s="22"/>
      <c r="H46" s="38"/>
      <c r="I46" s="38">
        <v>2</v>
      </c>
      <c r="J46" s="22"/>
      <c r="K46" s="38"/>
      <c r="L46" s="19">
        <v>3</v>
      </c>
      <c r="M46" s="22">
        <v>2</v>
      </c>
      <c r="N46" s="37"/>
      <c r="O46" s="38">
        <v>5</v>
      </c>
      <c r="P46" s="22">
        <v>1</v>
      </c>
      <c r="Q46" s="22"/>
      <c r="R46" s="22"/>
      <c r="S46" s="38"/>
      <c r="T46" s="38">
        <v>3</v>
      </c>
      <c r="U46" s="38"/>
      <c r="V46" s="22"/>
      <c r="W46" s="38"/>
      <c r="X46" s="22"/>
      <c r="Y46" s="38"/>
      <c r="Z46" s="24"/>
      <c r="AA46" s="37"/>
      <c r="AB46" s="38"/>
      <c r="AC46" s="19"/>
      <c r="AD46" s="10">
        <v>2.0009999999999999</v>
      </c>
      <c r="AE46" s="38"/>
      <c r="AF46" s="22"/>
      <c r="AG46" s="38">
        <v>2</v>
      </c>
      <c r="AH46" s="22"/>
      <c r="AI46" s="22"/>
      <c r="AJ46" s="22"/>
      <c r="AK46" s="22"/>
      <c r="AL46" s="22"/>
      <c r="AM46" s="22"/>
      <c r="AN46" s="22"/>
      <c r="AO46" s="22"/>
      <c r="AP46" s="21">
        <f t="shared" si="2"/>
        <v>30.001000000000001</v>
      </c>
    </row>
    <row r="47" spans="1:42" ht="18" x14ac:dyDescent="0.3">
      <c r="A47" s="18"/>
      <c r="B47" s="52">
        <v>1</v>
      </c>
      <c r="C47" s="38"/>
      <c r="D47" s="38">
        <v>5</v>
      </c>
      <c r="E47" s="37"/>
      <c r="F47" s="38">
        <v>4</v>
      </c>
      <c r="G47" s="22"/>
      <c r="H47" s="38"/>
      <c r="I47" s="22"/>
      <c r="J47" s="22">
        <v>3</v>
      </c>
      <c r="K47" s="38"/>
      <c r="L47" s="19">
        <v>3</v>
      </c>
      <c r="M47" s="47"/>
      <c r="N47" s="22"/>
      <c r="O47" s="22">
        <v>5</v>
      </c>
      <c r="P47" s="22"/>
      <c r="Q47" s="22">
        <v>2</v>
      </c>
      <c r="R47" s="22"/>
      <c r="S47" s="38"/>
      <c r="T47" s="22"/>
      <c r="U47" s="38"/>
      <c r="V47" s="22"/>
      <c r="W47" s="38"/>
      <c r="X47" s="19">
        <v>3</v>
      </c>
      <c r="Y47" s="38"/>
      <c r="Z47" s="24" t="s">
        <v>126</v>
      </c>
      <c r="AA47" s="38">
        <v>2</v>
      </c>
      <c r="AB47" s="38"/>
      <c r="AC47" s="19"/>
      <c r="AD47" s="22">
        <v>2</v>
      </c>
      <c r="AE47" s="38"/>
      <c r="AF47" s="22"/>
      <c r="AG47" s="38"/>
      <c r="AH47" s="22"/>
      <c r="AI47" s="22"/>
      <c r="AJ47" s="22"/>
      <c r="AK47" s="22"/>
      <c r="AL47" s="22"/>
      <c r="AM47" s="22"/>
      <c r="AN47" s="22"/>
      <c r="AO47" s="22"/>
      <c r="AP47" s="21">
        <f t="shared" si="2"/>
        <v>30</v>
      </c>
    </row>
    <row r="48" spans="1:42" ht="18" x14ac:dyDescent="0.3">
      <c r="A48" s="18"/>
      <c r="B48" s="52">
        <v>1</v>
      </c>
      <c r="C48" s="37"/>
      <c r="D48" s="38">
        <v>5</v>
      </c>
      <c r="E48" s="37"/>
      <c r="F48" s="38">
        <v>4</v>
      </c>
      <c r="G48" s="22"/>
      <c r="H48" s="38"/>
      <c r="I48" s="38">
        <v>2</v>
      </c>
      <c r="J48" s="22"/>
      <c r="K48" s="38"/>
      <c r="L48" s="19">
        <v>3</v>
      </c>
      <c r="M48" s="22"/>
      <c r="N48" s="19"/>
      <c r="O48" s="22">
        <v>5</v>
      </c>
      <c r="P48" s="22"/>
      <c r="Q48" s="22">
        <v>2</v>
      </c>
      <c r="R48" s="22"/>
      <c r="S48" s="38"/>
      <c r="T48" s="22"/>
      <c r="U48" s="38">
        <v>2</v>
      </c>
      <c r="V48" s="22"/>
      <c r="W48" s="38"/>
      <c r="X48" s="19">
        <v>3</v>
      </c>
      <c r="Y48" s="38">
        <v>2</v>
      </c>
      <c r="Z48" s="24"/>
      <c r="AA48" s="37"/>
      <c r="AB48" s="38"/>
      <c r="AC48" s="42">
        <v>2.0009999999999999</v>
      </c>
      <c r="AD48" s="10"/>
      <c r="AE48" s="38"/>
      <c r="AF48" s="22"/>
      <c r="AG48" s="38"/>
      <c r="AH48" s="22"/>
      <c r="AI48" s="22"/>
      <c r="AJ48" s="22"/>
      <c r="AK48" s="22"/>
      <c r="AL48" s="22"/>
      <c r="AM48" s="22"/>
      <c r="AN48" s="22"/>
      <c r="AO48" s="22"/>
      <c r="AP48" s="21">
        <f t="shared" si="2"/>
        <v>31.001000000000001</v>
      </c>
    </row>
    <row r="49" spans="1:42" ht="18" x14ac:dyDescent="0.3">
      <c r="A49" s="63"/>
      <c r="B49" s="59">
        <v>1</v>
      </c>
      <c r="C49" s="64"/>
      <c r="D49" s="64">
        <v>5</v>
      </c>
      <c r="E49" s="64"/>
      <c r="F49" s="64">
        <v>4</v>
      </c>
      <c r="G49" s="64"/>
      <c r="H49" s="64"/>
      <c r="I49" s="64"/>
      <c r="J49" s="65">
        <v>3</v>
      </c>
      <c r="K49" s="64"/>
      <c r="L49" s="65"/>
      <c r="M49" s="64"/>
      <c r="N49" s="64"/>
      <c r="O49" s="64">
        <v>5</v>
      </c>
      <c r="P49" s="64"/>
      <c r="Q49" s="64"/>
      <c r="R49" s="64">
        <v>2</v>
      </c>
      <c r="S49" s="64"/>
      <c r="T49" s="64">
        <v>3</v>
      </c>
      <c r="U49" s="64"/>
      <c r="V49" s="64"/>
      <c r="W49" s="64"/>
      <c r="X49" s="65"/>
      <c r="Y49" s="64">
        <v>2</v>
      </c>
      <c r="Z49" s="66" t="s">
        <v>14</v>
      </c>
      <c r="AA49" s="64"/>
      <c r="AB49" s="64"/>
      <c r="AC49" s="65"/>
      <c r="AD49" s="64">
        <v>2</v>
      </c>
      <c r="AE49" s="64"/>
      <c r="AF49" s="64"/>
      <c r="AG49" s="64"/>
      <c r="AH49" s="64"/>
      <c r="AI49" s="64">
        <v>1</v>
      </c>
      <c r="AJ49" s="64"/>
      <c r="AK49" s="64"/>
      <c r="AL49" s="64"/>
      <c r="AM49" s="64"/>
      <c r="AN49" s="64"/>
      <c r="AO49" s="64"/>
      <c r="AP49" s="61">
        <f t="shared" si="2"/>
        <v>28</v>
      </c>
    </row>
    <row r="50" spans="1:42" ht="18" x14ac:dyDescent="0.3">
      <c r="A50" s="63"/>
      <c r="B50" s="59">
        <v>1</v>
      </c>
      <c r="C50" s="65"/>
      <c r="D50" s="64">
        <v>5</v>
      </c>
      <c r="E50" s="64"/>
      <c r="F50" s="64">
        <v>4</v>
      </c>
      <c r="G50" s="64"/>
      <c r="H50" s="64"/>
      <c r="I50" s="64"/>
      <c r="J50" s="64">
        <v>3</v>
      </c>
      <c r="K50" s="64"/>
      <c r="L50" s="65"/>
      <c r="M50" s="65">
        <v>2</v>
      </c>
      <c r="N50" s="65"/>
      <c r="O50" s="64">
        <v>5</v>
      </c>
      <c r="P50" s="64"/>
      <c r="Q50" s="64">
        <v>2</v>
      </c>
      <c r="R50" s="64"/>
      <c r="S50" s="64">
        <v>2</v>
      </c>
      <c r="T50" s="64"/>
      <c r="U50" s="64"/>
      <c r="V50" s="64"/>
      <c r="W50" s="64"/>
      <c r="X50" s="65">
        <v>3</v>
      </c>
      <c r="Y50" s="64"/>
      <c r="Z50" s="66"/>
      <c r="AA50" s="65">
        <v>2</v>
      </c>
      <c r="AB50" s="64"/>
      <c r="AC50" s="65"/>
      <c r="AD50" s="64">
        <v>2</v>
      </c>
      <c r="AE50" s="64"/>
      <c r="AF50" s="64"/>
      <c r="AG50" s="64"/>
      <c r="AH50" s="64"/>
      <c r="AI50" s="64">
        <v>1</v>
      </c>
      <c r="AJ50" s="64"/>
      <c r="AK50" s="64"/>
      <c r="AL50" s="64"/>
      <c r="AM50" s="64"/>
      <c r="AN50" s="64"/>
      <c r="AO50" s="64"/>
      <c r="AP50" s="61">
        <f t="shared" si="2"/>
        <v>32</v>
      </c>
    </row>
    <row r="51" spans="1:42" ht="18" x14ac:dyDescent="0.3">
      <c r="A51" s="18"/>
      <c r="B51" s="52">
        <v>1</v>
      </c>
      <c r="C51" s="38">
        <v>5</v>
      </c>
      <c r="D51" s="38"/>
      <c r="E51" s="38"/>
      <c r="F51" s="38">
        <v>4</v>
      </c>
      <c r="G51" s="38"/>
      <c r="H51" s="38"/>
      <c r="I51" s="38">
        <v>2</v>
      </c>
      <c r="J51" s="22"/>
      <c r="K51" s="38"/>
      <c r="L51" s="19"/>
      <c r="M51" s="22"/>
      <c r="N51" s="37">
        <v>4</v>
      </c>
      <c r="O51" s="38"/>
      <c r="P51" s="22">
        <v>1</v>
      </c>
      <c r="Q51" s="22"/>
      <c r="R51" s="22"/>
      <c r="S51" s="38"/>
      <c r="T51" s="22"/>
      <c r="U51" s="38"/>
      <c r="V51" s="22"/>
      <c r="W51" s="38"/>
      <c r="X51" s="22">
        <v>3</v>
      </c>
      <c r="Y51" s="38"/>
      <c r="Z51" s="24"/>
      <c r="AA51" s="38"/>
      <c r="AB51" s="37">
        <v>3</v>
      </c>
      <c r="AC51" s="19"/>
      <c r="AD51" s="10">
        <v>2.0009999999999999</v>
      </c>
      <c r="AE51" s="38"/>
      <c r="AF51" s="22"/>
      <c r="AG51" s="38"/>
      <c r="AH51" s="22">
        <v>3</v>
      </c>
      <c r="AI51" s="22"/>
      <c r="AJ51" s="22"/>
      <c r="AK51" s="22"/>
      <c r="AL51" s="22"/>
      <c r="AM51" s="22"/>
      <c r="AN51" s="22"/>
      <c r="AO51" s="22"/>
      <c r="AP51" s="21">
        <f t="shared" si="2"/>
        <v>28.001000000000001</v>
      </c>
    </row>
    <row r="52" spans="1:42" ht="18" x14ac:dyDescent="0.3">
      <c r="A52" s="26"/>
      <c r="B52" s="52">
        <v>1</v>
      </c>
      <c r="C52" s="37">
        <v>5</v>
      </c>
      <c r="D52" s="38"/>
      <c r="E52" s="38">
        <v>3</v>
      </c>
      <c r="F52" s="38"/>
      <c r="G52" s="22"/>
      <c r="H52" s="38"/>
      <c r="I52" s="38">
        <v>2</v>
      </c>
      <c r="J52" s="22"/>
      <c r="K52" s="38"/>
      <c r="L52" s="19">
        <v>3</v>
      </c>
      <c r="M52" s="19"/>
      <c r="N52" s="22">
        <v>4</v>
      </c>
      <c r="O52" s="22"/>
      <c r="P52" s="22">
        <v>1</v>
      </c>
      <c r="Q52" s="22"/>
      <c r="R52" s="22"/>
      <c r="S52" s="38"/>
      <c r="T52" s="22"/>
      <c r="U52" s="38"/>
      <c r="V52" s="22"/>
      <c r="W52" s="38">
        <v>2</v>
      </c>
      <c r="X52" s="22"/>
      <c r="Y52" s="38"/>
      <c r="Z52" s="24"/>
      <c r="AA52" s="38">
        <v>2</v>
      </c>
      <c r="AB52" s="38"/>
      <c r="AC52" s="10">
        <v>2.0009999999999999</v>
      </c>
      <c r="AD52" s="22"/>
      <c r="AE52" s="38"/>
      <c r="AF52" s="22"/>
      <c r="AG52" s="38"/>
      <c r="AH52" s="22">
        <v>3</v>
      </c>
      <c r="AI52" s="22"/>
      <c r="AJ52" s="22"/>
      <c r="AK52" s="22"/>
      <c r="AL52" s="22"/>
      <c r="AM52" s="22"/>
      <c r="AN52" s="22"/>
      <c r="AO52" s="22"/>
      <c r="AP52" s="21">
        <f t="shared" si="2"/>
        <v>28.001000000000001</v>
      </c>
    </row>
    <row r="53" spans="1:42" ht="18" x14ac:dyDescent="0.3">
      <c r="A53" s="18"/>
      <c r="B53" s="52">
        <v>1</v>
      </c>
      <c r="C53" s="38"/>
      <c r="D53" s="38">
        <v>5</v>
      </c>
      <c r="E53" s="37"/>
      <c r="F53" s="38">
        <v>4</v>
      </c>
      <c r="G53" s="22"/>
      <c r="H53" s="38"/>
      <c r="I53" s="38">
        <v>2</v>
      </c>
      <c r="J53" s="19"/>
      <c r="K53" s="38"/>
      <c r="L53" s="19"/>
      <c r="M53" s="37">
        <v>2</v>
      </c>
      <c r="N53" s="38"/>
      <c r="O53" s="38">
        <v>5</v>
      </c>
      <c r="P53" s="22"/>
      <c r="Q53" s="22"/>
      <c r="R53" s="22">
        <v>2</v>
      </c>
      <c r="S53" s="38"/>
      <c r="T53" s="38">
        <v>3</v>
      </c>
      <c r="U53" s="38"/>
      <c r="V53" s="22">
        <v>3</v>
      </c>
      <c r="W53" s="38"/>
      <c r="X53" s="19"/>
      <c r="Y53" s="38"/>
      <c r="Z53" s="24" t="s">
        <v>14</v>
      </c>
      <c r="AA53" s="38"/>
      <c r="AB53" s="38" t="s">
        <v>126</v>
      </c>
      <c r="AC53" s="19"/>
      <c r="AD53" s="22">
        <v>2</v>
      </c>
      <c r="AE53" s="38"/>
      <c r="AF53" s="22"/>
      <c r="AG53" s="38"/>
      <c r="AH53" s="22"/>
      <c r="AI53" s="22"/>
      <c r="AJ53" s="22"/>
      <c r="AK53" s="22"/>
      <c r="AL53" s="22"/>
      <c r="AM53" s="22"/>
      <c r="AN53" s="22"/>
      <c r="AO53" s="22"/>
      <c r="AP53" s="21">
        <f t="shared" si="2"/>
        <v>29</v>
      </c>
    </row>
    <row r="54" spans="1:42" ht="18" x14ac:dyDescent="0.3">
      <c r="A54" s="69"/>
      <c r="B54" s="59">
        <v>1</v>
      </c>
      <c r="C54" s="64"/>
      <c r="D54" s="64">
        <v>5</v>
      </c>
      <c r="E54" s="64"/>
      <c r="F54" s="64">
        <v>4</v>
      </c>
      <c r="G54" s="64"/>
      <c r="H54" s="64"/>
      <c r="I54" s="64"/>
      <c r="J54" s="64">
        <v>3</v>
      </c>
      <c r="K54" s="64"/>
      <c r="L54" s="65"/>
      <c r="M54" s="65"/>
      <c r="N54" s="64"/>
      <c r="O54" s="64">
        <v>5</v>
      </c>
      <c r="P54" s="64"/>
      <c r="Q54" s="64">
        <v>2</v>
      </c>
      <c r="R54" s="64"/>
      <c r="S54" s="64"/>
      <c r="T54" s="64"/>
      <c r="U54" s="64"/>
      <c r="V54" s="64"/>
      <c r="W54" s="64"/>
      <c r="X54" s="65">
        <v>3</v>
      </c>
      <c r="Y54" s="64">
        <v>2</v>
      </c>
      <c r="Z54" s="66"/>
      <c r="AA54" s="65"/>
      <c r="AB54" s="64"/>
      <c r="AC54" s="64"/>
      <c r="AD54" s="65">
        <v>2</v>
      </c>
      <c r="AE54" s="64"/>
      <c r="AF54" s="64"/>
      <c r="AG54" s="64"/>
      <c r="AH54" s="64"/>
      <c r="AI54" s="64">
        <v>1</v>
      </c>
      <c r="AJ54" s="64"/>
      <c r="AK54" s="64"/>
      <c r="AL54" s="64"/>
      <c r="AM54" s="64"/>
      <c r="AN54" s="64"/>
      <c r="AO54" s="64"/>
      <c r="AP54" s="61">
        <f t="shared" si="2"/>
        <v>28</v>
      </c>
    </row>
    <row r="55" spans="1:42" ht="18" x14ac:dyDescent="0.3">
      <c r="A55" s="69"/>
      <c r="B55" s="59">
        <v>1</v>
      </c>
      <c r="C55" s="65"/>
      <c r="D55" s="64">
        <v>5</v>
      </c>
      <c r="E55" s="64"/>
      <c r="F55" s="64">
        <v>4</v>
      </c>
      <c r="G55" s="64"/>
      <c r="H55" s="64"/>
      <c r="I55" s="64"/>
      <c r="J55" s="64">
        <v>3</v>
      </c>
      <c r="K55" s="64"/>
      <c r="L55" s="64"/>
      <c r="M55" s="64"/>
      <c r="N55" s="65"/>
      <c r="O55" s="64">
        <v>5</v>
      </c>
      <c r="P55" s="64"/>
      <c r="Q55" s="64">
        <v>2</v>
      </c>
      <c r="R55" s="64"/>
      <c r="S55" s="64"/>
      <c r="T55" s="64"/>
      <c r="U55" s="64"/>
      <c r="V55" s="64"/>
      <c r="W55" s="64"/>
      <c r="X55" s="64">
        <v>3</v>
      </c>
      <c r="Y55" s="64">
        <v>2</v>
      </c>
      <c r="Z55" s="66"/>
      <c r="AA55" s="64"/>
      <c r="AB55" s="65"/>
      <c r="AC55" s="65"/>
      <c r="AD55" s="64">
        <v>2</v>
      </c>
      <c r="AE55" s="64"/>
      <c r="AF55" s="64">
        <v>3</v>
      </c>
      <c r="AG55" s="64"/>
      <c r="AH55" s="64"/>
      <c r="AI55" s="64">
        <v>1</v>
      </c>
      <c r="AJ55" s="64"/>
      <c r="AK55" s="64"/>
      <c r="AL55" s="64"/>
      <c r="AM55" s="64"/>
      <c r="AN55" s="64"/>
      <c r="AO55" s="64"/>
      <c r="AP55" s="61">
        <f t="shared" si="2"/>
        <v>31</v>
      </c>
    </row>
    <row r="56" spans="1:42" ht="18" x14ac:dyDescent="0.3">
      <c r="A56" s="26"/>
      <c r="B56" s="52">
        <v>1</v>
      </c>
      <c r="C56" s="37"/>
      <c r="D56" s="38">
        <v>5</v>
      </c>
      <c r="E56" s="38"/>
      <c r="F56" s="38">
        <v>4</v>
      </c>
      <c r="G56" s="38"/>
      <c r="H56" s="38"/>
      <c r="I56" s="22"/>
      <c r="J56" s="22">
        <v>3</v>
      </c>
      <c r="K56" s="38">
        <v>2</v>
      </c>
      <c r="L56" s="19"/>
      <c r="M56" s="19"/>
      <c r="N56" s="38"/>
      <c r="O56" s="38">
        <v>5</v>
      </c>
      <c r="P56" s="22">
        <v>1</v>
      </c>
      <c r="Q56" s="22"/>
      <c r="R56" s="22"/>
      <c r="S56" s="38"/>
      <c r="T56" s="22"/>
      <c r="U56" s="38"/>
      <c r="V56" s="22"/>
      <c r="W56" s="38"/>
      <c r="X56" s="22">
        <v>3</v>
      </c>
      <c r="Y56" s="38"/>
      <c r="Z56" s="22"/>
      <c r="AA56" s="38"/>
      <c r="AB56" s="38"/>
      <c r="AC56" s="50">
        <v>2</v>
      </c>
      <c r="AD56" s="22"/>
      <c r="AE56" s="38"/>
      <c r="AF56" s="22">
        <v>3</v>
      </c>
      <c r="AG56" s="38"/>
      <c r="AH56" s="22"/>
      <c r="AI56" s="22"/>
      <c r="AJ56" s="22"/>
      <c r="AK56" s="22"/>
      <c r="AL56" s="22"/>
      <c r="AM56" s="22"/>
      <c r="AN56" s="22"/>
      <c r="AO56" s="22"/>
      <c r="AP56" s="21">
        <f t="shared" si="2"/>
        <v>29</v>
      </c>
    </row>
    <row r="57" spans="1:42" ht="18" x14ac:dyDescent="0.3">
      <c r="A57" s="79"/>
      <c r="B57" s="33">
        <v>1</v>
      </c>
      <c r="C57" s="37"/>
      <c r="D57" s="38">
        <v>5</v>
      </c>
      <c r="E57" s="37"/>
      <c r="F57" s="38">
        <v>4</v>
      </c>
      <c r="G57" s="38"/>
      <c r="H57" s="38">
        <v>3</v>
      </c>
      <c r="I57" s="38"/>
      <c r="J57" s="38">
        <v>3</v>
      </c>
      <c r="K57" s="38"/>
      <c r="L57" s="38"/>
      <c r="M57" s="38">
        <v>2</v>
      </c>
      <c r="N57" s="37"/>
      <c r="O57" s="38">
        <v>5</v>
      </c>
      <c r="P57" s="39"/>
      <c r="Q57" s="38">
        <v>2</v>
      </c>
      <c r="R57" s="38"/>
      <c r="S57" s="38"/>
      <c r="T57" s="38"/>
      <c r="U57" s="38">
        <v>2</v>
      </c>
      <c r="V57" s="38"/>
      <c r="W57" s="38"/>
      <c r="X57" s="37"/>
      <c r="Y57" s="38"/>
      <c r="Z57" s="80"/>
      <c r="AA57" s="37">
        <v>2</v>
      </c>
      <c r="AB57" s="38"/>
      <c r="AC57" s="37"/>
      <c r="AD57" s="38">
        <v>2</v>
      </c>
      <c r="AE57" s="38"/>
      <c r="AF57" s="38"/>
      <c r="AG57" s="38"/>
      <c r="AH57" s="38"/>
      <c r="AI57" s="38">
        <v>1</v>
      </c>
      <c r="AJ57" s="38"/>
      <c r="AK57" s="38"/>
      <c r="AL57" s="38"/>
      <c r="AM57" s="38"/>
      <c r="AN57" s="38"/>
      <c r="AO57" s="38"/>
      <c r="AP57" s="81">
        <f t="shared" si="2"/>
        <v>32</v>
      </c>
    </row>
    <row r="58" spans="1:42" ht="18" x14ac:dyDescent="0.3">
      <c r="A58" s="63">
        <v>1</v>
      </c>
      <c r="B58" s="64"/>
      <c r="C58" s="64"/>
      <c r="D58" s="64">
        <v>5</v>
      </c>
      <c r="E58" s="65"/>
      <c r="F58" s="64">
        <v>4</v>
      </c>
      <c r="G58" s="64"/>
      <c r="H58" s="64"/>
      <c r="I58" s="64">
        <v>2</v>
      </c>
      <c r="J58" s="65"/>
      <c r="K58" s="64"/>
      <c r="L58" s="65"/>
      <c r="M58" s="65"/>
      <c r="N58" s="64">
        <v>4</v>
      </c>
      <c r="O58" s="64"/>
      <c r="P58" s="64">
        <v>1</v>
      </c>
      <c r="Q58" s="64"/>
      <c r="R58" s="64"/>
      <c r="S58" s="64"/>
      <c r="T58" s="64"/>
      <c r="U58" s="64"/>
      <c r="V58" s="64"/>
      <c r="W58" s="64">
        <v>2</v>
      </c>
      <c r="X58" s="65"/>
      <c r="Y58" s="64"/>
      <c r="Z58" s="64"/>
      <c r="AA58" s="64"/>
      <c r="AB58" s="64">
        <v>3</v>
      </c>
      <c r="AC58" s="65"/>
      <c r="AD58" s="64">
        <v>2</v>
      </c>
      <c r="AE58" s="64"/>
      <c r="AF58" s="64"/>
      <c r="AG58" s="64"/>
      <c r="AH58" s="64">
        <v>3</v>
      </c>
      <c r="AI58" s="64">
        <v>1</v>
      </c>
      <c r="AJ58" s="64"/>
      <c r="AK58" s="64"/>
      <c r="AL58" s="64"/>
      <c r="AM58" s="64"/>
      <c r="AN58" s="64"/>
      <c r="AO58" s="64"/>
      <c r="AP58" s="61">
        <f t="shared" si="2"/>
        <v>28</v>
      </c>
    </row>
    <row r="59" spans="1:42" ht="18" x14ac:dyDescent="0.3">
      <c r="A59" s="63"/>
      <c r="B59" s="59">
        <v>1</v>
      </c>
      <c r="C59" s="64"/>
      <c r="D59" s="64">
        <v>5</v>
      </c>
      <c r="E59" s="65"/>
      <c r="F59" s="64">
        <v>4</v>
      </c>
      <c r="G59" s="64"/>
      <c r="H59" s="64"/>
      <c r="I59" s="64"/>
      <c r="J59" s="64">
        <v>3</v>
      </c>
      <c r="K59" s="64"/>
      <c r="L59" s="65"/>
      <c r="M59" s="65"/>
      <c r="N59" s="64"/>
      <c r="O59" s="64">
        <v>5</v>
      </c>
      <c r="P59" s="64"/>
      <c r="Q59" s="64">
        <v>2</v>
      </c>
      <c r="R59" s="64"/>
      <c r="S59" s="64"/>
      <c r="T59" s="64"/>
      <c r="U59" s="64"/>
      <c r="V59" s="64">
        <v>3</v>
      </c>
      <c r="W59" s="64"/>
      <c r="X59" s="65">
        <v>3</v>
      </c>
      <c r="Y59" s="64"/>
      <c r="Z59" s="66"/>
      <c r="AA59" s="64"/>
      <c r="AB59" s="64"/>
      <c r="AC59" s="65">
        <v>2</v>
      </c>
      <c r="AD59" s="74"/>
      <c r="AE59" s="64">
        <v>2</v>
      </c>
      <c r="AF59" s="64"/>
      <c r="AG59" s="64"/>
      <c r="AH59" s="64"/>
      <c r="AI59" s="64">
        <v>1</v>
      </c>
      <c r="AJ59" s="64"/>
      <c r="AK59" s="64"/>
      <c r="AL59" s="64"/>
      <c r="AM59" s="64"/>
      <c r="AN59" s="64"/>
      <c r="AO59" s="64"/>
      <c r="AP59" s="61">
        <f t="shared" si="2"/>
        <v>31</v>
      </c>
    </row>
    <row r="60" spans="1:42" ht="18" x14ac:dyDescent="0.3">
      <c r="A60" s="26"/>
      <c r="B60" s="52">
        <v>1</v>
      </c>
      <c r="C60" s="37"/>
      <c r="D60" s="38">
        <v>5</v>
      </c>
      <c r="E60" s="37"/>
      <c r="F60" s="38">
        <v>4</v>
      </c>
      <c r="G60" s="22"/>
      <c r="H60" s="38"/>
      <c r="I60" s="22"/>
      <c r="J60" s="22">
        <v>3</v>
      </c>
      <c r="K60" s="38"/>
      <c r="L60" s="19"/>
      <c r="M60" s="48">
        <v>2</v>
      </c>
      <c r="N60" s="38"/>
      <c r="O60" s="38">
        <v>5</v>
      </c>
      <c r="P60" s="22"/>
      <c r="Q60" s="22"/>
      <c r="R60" s="22">
        <v>2</v>
      </c>
      <c r="S60" s="38">
        <v>2</v>
      </c>
      <c r="T60" s="22"/>
      <c r="U60" s="38"/>
      <c r="V60" s="22"/>
      <c r="W60" s="38"/>
      <c r="X60" s="19">
        <v>3</v>
      </c>
      <c r="Y60" s="31"/>
      <c r="Z60" s="24"/>
      <c r="AA60" s="38"/>
      <c r="AB60" s="38"/>
      <c r="AC60" s="42">
        <v>2.0009999999999999</v>
      </c>
      <c r="AD60" s="10"/>
      <c r="AE60" s="38"/>
      <c r="AF60" s="22"/>
      <c r="AG60" s="38"/>
      <c r="AH60" s="22"/>
      <c r="AI60" s="22"/>
      <c r="AJ60" s="22"/>
      <c r="AK60" s="22"/>
      <c r="AL60" s="22"/>
      <c r="AM60" s="22"/>
      <c r="AN60" s="22"/>
      <c r="AO60" s="22"/>
      <c r="AP60" s="21">
        <f t="shared" si="2"/>
        <v>29.001000000000001</v>
      </c>
    </row>
    <row r="61" spans="1:42" ht="18" x14ac:dyDescent="0.3">
      <c r="A61" s="69"/>
      <c r="B61" s="59">
        <v>1</v>
      </c>
      <c r="C61" s="64"/>
      <c r="D61" s="64">
        <v>5</v>
      </c>
      <c r="E61" s="70"/>
      <c r="F61" s="71">
        <v>4</v>
      </c>
      <c r="G61" s="64"/>
      <c r="H61" s="64"/>
      <c r="I61" s="64"/>
      <c r="J61" s="65">
        <v>3</v>
      </c>
      <c r="K61" s="64"/>
      <c r="L61" s="64"/>
      <c r="M61" s="64">
        <v>2</v>
      </c>
      <c r="N61" s="65"/>
      <c r="O61" s="64">
        <v>5</v>
      </c>
      <c r="P61" s="64"/>
      <c r="Q61" s="64"/>
      <c r="R61" s="64"/>
      <c r="S61" s="64"/>
      <c r="T61" s="64"/>
      <c r="U61" s="64"/>
      <c r="V61" s="64">
        <v>3</v>
      </c>
      <c r="W61" s="64"/>
      <c r="X61" s="64">
        <v>3</v>
      </c>
      <c r="Y61" s="67"/>
      <c r="Z61" s="68"/>
      <c r="AA61" s="67">
        <v>2</v>
      </c>
      <c r="AB61" s="64"/>
      <c r="AC61" s="65"/>
      <c r="AD61" s="64">
        <v>2</v>
      </c>
      <c r="AE61" s="64"/>
      <c r="AF61" s="64"/>
      <c r="AG61" s="64"/>
      <c r="AH61" s="64"/>
      <c r="AI61" s="64">
        <v>1</v>
      </c>
      <c r="AJ61" s="64"/>
      <c r="AK61" s="64"/>
      <c r="AL61" s="64"/>
      <c r="AM61" s="64"/>
      <c r="AN61" s="64"/>
      <c r="AO61" s="64"/>
      <c r="AP61" s="61">
        <f t="shared" si="2"/>
        <v>31</v>
      </c>
    </row>
    <row r="62" spans="1:42" ht="18" x14ac:dyDescent="0.3">
      <c r="A62" s="26"/>
      <c r="B62" s="52">
        <v>1</v>
      </c>
      <c r="C62" s="38"/>
      <c r="D62" s="39">
        <v>5</v>
      </c>
      <c r="E62" s="37"/>
      <c r="F62" s="38">
        <v>4</v>
      </c>
      <c r="G62" s="22"/>
      <c r="H62" s="38">
        <v>3</v>
      </c>
      <c r="I62" s="22"/>
      <c r="J62" s="19"/>
      <c r="K62" s="38"/>
      <c r="L62" s="22">
        <v>3</v>
      </c>
      <c r="M62" s="38">
        <v>2</v>
      </c>
      <c r="N62" s="37"/>
      <c r="O62" s="38">
        <v>5</v>
      </c>
      <c r="P62" s="22"/>
      <c r="Q62" s="22"/>
      <c r="R62" s="22"/>
      <c r="S62" s="38"/>
      <c r="T62" s="38">
        <v>3</v>
      </c>
      <c r="U62" s="38"/>
      <c r="V62" s="22"/>
      <c r="W62" s="38"/>
      <c r="X62" s="22"/>
      <c r="Y62" s="38"/>
      <c r="Z62" s="25" t="s">
        <v>124</v>
      </c>
      <c r="AA62" s="38"/>
      <c r="AB62" s="38"/>
      <c r="AC62" s="19"/>
      <c r="AD62" s="10">
        <v>2.0009999999999999</v>
      </c>
      <c r="AE62" s="38"/>
      <c r="AF62" s="22">
        <v>3</v>
      </c>
      <c r="AG62" s="38"/>
      <c r="AH62" s="23">
        <v>3</v>
      </c>
      <c r="AI62" s="22"/>
      <c r="AJ62" s="22"/>
      <c r="AK62" s="22"/>
      <c r="AL62" s="22"/>
      <c r="AM62" s="22"/>
      <c r="AN62" s="22"/>
      <c r="AO62" s="22"/>
      <c r="AP62" s="21">
        <f t="shared" si="2"/>
        <v>34.001000000000005</v>
      </c>
    </row>
    <row r="63" spans="1:42" ht="18" x14ac:dyDescent="0.3">
      <c r="A63" s="18"/>
      <c r="B63" s="52">
        <v>1</v>
      </c>
      <c r="C63" s="37"/>
      <c r="D63" s="37">
        <v>5</v>
      </c>
      <c r="E63" s="37"/>
      <c r="F63" s="37">
        <v>4</v>
      </c>
      <c r="G63" s="19"/>
      <c r="H63" s="37">
        <v>3</v>
      </c>
      <c r="I63" s="19"/>
      <c r="J63" s="19">
        <v>3</v>
      </c>
      <c r="K63" s="37"/>
      <c r="L63" s="19"/>
      <c r="M63" s="47"/>
      <c r="N63" s="19"/>
      <c r="O63" s="19">
        <v>5</v>
      </c>
      <c r="P63" s="19">
        <v>1</v>
      </c>
      <c r="Q63" s="19"/>
      <c r="R63" s="19"/>
      <c r="S63" s="37"/>
      <c r="T63" s="19"/>
      <c r="U63" s="37">
        <v>2</v>
      </c>
      <c r="V63" s="19"/>
      <c r="W63" s="37"/>
      <c r="X63" s="19">
        <v>3</v>
      </c>
      <c r="Y63" s="37"/>
      <c r="Z63" s="19" t="s">
        <v>95</v>
      </c>
      <c r="AA63" s="37"/>
      <c r="AB63" s="37"/>
      <c r="AC63" s="28"/>
      <c r="AD63" s="19">
        <v>2</v>
      </c>
      <c r="AE63" s="37">
        <v>2</v>
      </c>
      <c r="AF63" s="19"/>
      <c r="AG63" s="37"/>
      <c r="AH63" s="19"/>
      <c r="AI63" s="19"/>
      <c r="AJ63" s="19"/>
      <c r="AK63" s="19"/>
      <c r="AL63" s="19"/>
      <c r="AM63" s="19"/>
      <c r="AN63" s="19"/>
      <c r="AO63" s="19"/>
      <c r="AP63" s="21">
        <f t="shared" si="2"/>
        <v>31</v>
      </c>
    </row>
    <row r="64" spans="1:42" ht="18" x14ac:dyDescent="0.3">
      <c r="A64" s="18"/>
      <c r="B64" s="52">
        <v>1</v>
      </c>
      <c r="C64" s="37">
        <v>5</v>
      </c>
      <c r="D64" s="37"/>
      <c r="E64" s="37">
        <v>3</v>
      </c>
      <c r="F64" s="37"/>
      <c r="G64" s="19"/>
      <c r="H64" s="37"/>
      <c r="I64" s="19"/>
      <c r="J64" s="19">
        <v>3</v>
      </c>
      <c r="K64" s="37"/>
      <c r="L64" s="19">
        <v>3</v>
      </c>
      <c r="M64" s="37">
        <v>2</v>
      </c>
      <c r="N64" s="37">
        <v>4</v>
      </c>
      <c r="O64" s="37"/>
      <c r="P64" s="19"/>
      <c r="Q64" s="19">
        <v>2</v>
      </c>
      <c r="R64" s="19"/>
      <c r="S64" s="37"/>
      <c r="T64" s="19"/>
      <c r="U64" s="37">
        <v>2</v>
      </c>
      <c r="V64" s="19"/>
      <c r="W64" s="37"/>
      <c r="X64" s="19">
        <v>3</v>
      </c>
      <c r="Y64" s="37"/>
      <c r="Z64" s="19"/>
      <c r="AA64" s="37"/>
      <c r="AB64" s="37" t="s">
        <v>127</v>
      </c>
      <c r="AC64" s="42">
        <v>2.0009999999999999</v>
      </c>
      <c r="AD64" s="10"/>
      <c r="AE64" s="37"/>
      <c r="AF64" s="19"/>
      <c r="AG64" s="37"/>
      <c r="AH64" s="19"/>
      <c r="AI64" s="19"/>
      <c r="AJ64" s="19"/>
      <c r="AK64" s="19"/>
      <c r="AL64" s="19"/>
      <c r="AM64" s="19"/>
      <c r="AN64" s="19"/>
      <c r="AO64" s="19"/>
      <c r="AP64" s="21">
        <f t="shared" si="2"/>
        <v>30.001000000000001</v>
      </c>
    </row>
    <row r="65" spans="1:42" ht="18" x14ac:dyDescent="0.3">
      <c r="A65" s="63">
        <v>1</v>
      </c>
      <c r="B65" s="64"/>
      <c r="C65" s="64"/>
      <c r="D65" s="64">
        <v>5</v>
      </c>
      <c r="E65" s="64"/>
      <c r="F65" s="64">
        <v>4</v>
      </c>
      <c r="G65" s="64"/>
      <c r="H65" s="64"/>
      <c r="I65" s="64"/>
      <c r="J65" s="64"/>
      <c r="K65" s="64"/>
      <c r="L65" s="64">
        <v>3</v>
      </c>
      <c r="M65" s="64"/>
      <c r="N65" s="64">
        <v>4</v>
      </c>
      <c r="O65" s="64"/>
      <c r="P65" s="64"/>
      <c r="Q65" s="64"/>
      <c r="R65" s="64"/>
      <c r="S65" s="64"/>
      <c r="T65" s="64"/>
      <c r="U65" s="64">
        <v>2</v>
      </c>
      <c r="V65" s="64"/>
      <c r="W65" s="64"/>
      <c r="X65" s="65">
        <v>3</v>
      </c>
      <c r="Y65" s="64"/>
      <c r="Z65" s="64"/>
      <c r="AA65" s="7"/>
      <c r="AB65" s="64">
        <v>3</v>
      </c>
      <c r="AC65" s="64"/>
      <c r="AD65" s="65">
        <v>2</v>
      </c>
      <c r="AE65" s="64">
        <v>2</v>
      </c>
      <c r="AF65" s="64"/>
      <c r="AG65" s="64"/>
      <c r="AH65" s="64"/>
      <c r="AI65" s="64">
        <v>1</v>
      </c>
      <c r="AJ65" s="64"/>
      <c r="AK65" s="64"/>
      <c r="AL65" s="64"/>
      <c r="AM65" s="64"/>
      <c r="AN65" s="64"/>
      <c r="AO65" s="64"/>
      <c r="AP65" s="61">
        <f t="shared" si="2"/>
        <v>30</v>
      </c>
    </row>
    <row r="66" spans="1:42" ht="18" x14ac:dyDescent="0.3">
      <c r="A66" s="63"/>
      <c r="B66" s="59">
        <v>1</v>
      </c>
      <c r="C66" s="65">
        <v>5</v>
      </c>
      <c r="D66" s="64"/>
      <c r="E66" s="64">
        <v>3</v>
      </c>
      <c r="F66" s="64"/>
      <c r="G66" s="64"/>
      <c r="H66" s="64"/>
      <c r="I66" s="64">
        <v>2</v>
      </c>
      <c r="J66" s="64"/>
      <c r="K66" s="64"/>
      <c r="L66" s="64"/>
      <c r="M66" s="64">
        <v>2</v>
      </c>
      <c r="N66" s="65">
        <v>4</v>
      </c>
      <c r="O66" s="64"/>
      <c r="P66" s="64">
        <v>1</v>
      </c>
      <c r="Q66" s="64"/>
      <c r="R66" s="64"/>
      <c r="S66" s="64"/>
      <c r="T66" s="64"/>
      <c r="U66" s="64"/>
      <c r="V66" s="64"/>
      <c r="W66" s="64">
        <v>2</v>
      </c>
      <c r="X66" s="64"/>
      <c r="Y66" s="64"/>
      <c r="Z66" s="64"/>
      <c r="AA66" s="64">
        <v>2</v>
      </c>
      <c r="AB66" s="65"/>
      <c r="AC66" s="56">
        <v>2.0009999999999999</v>
      </c>
      <c r="AD66" s="65"/>
      <c r="AE66" s="64"/>
      <c r="AF66" s="64"/>
      <c r="AG66" s="64"/>
      <c r="AH66" s="64">
        <v>3</v>
      </c>
      <c r="AI66" s="64">
        <v>1</v>
      </c>
      <c r="AJ66" s="64"/>
      <c r="AK66" s="64"/>
      <c r="AL66" s="64"/>
      <c r="AM66" s="64"/>
      <c r="AN66" s="64"/>
      <c r="AO66" s="64"/>
      <c r="AP66" s="61">
        <f t="shared" si="2"/>
        <v>28.001000000000001</v>
      </c>
    </row>
    <row r="67" spans="1:42" ht="18" x14ac:dyDescent="0.3">
      <c r="A67" s="18"/>
      <c r="B67" s="52">
        <v>1</v>
      </c>
      <c r="C67" s="37"/>
      <c r="D67" s="38">
        <v>5</v>
      </c>
      <c r="E67" s="38"/>
      <c r="F67" s="38">
        <v>4</v>
      </c>
      <c r="G67" s="22"/>
      <c r="H67" s="38"/>
      <c r="I67" s="38">
        <v>2</v>
      </c>
      <c r="J67" s="22"/>
      <c r="K67" s="38"/>
      <c r="L67" s="22">
        <v>3</v>
      </c>
      <c r="M67" s="38">
        <v>2</v>
      </c>
      <c r="N67" s="37"/>
      <c r="O67" s="38">
        <v>5</v>
      </c>
      <c r="P67" s="22">
        <v>1</v>
      </c>
      <c r="Q67" s="22"/>
      <c r="R67" s="22"/>
      <c r="S67" s="38"/>
      <c r="T67" s="22"/>
      <c r="U67" s="38"/>
      <c r="V67" s="22">
        <v>3</v>
      </c>
      <c r="W67" s="38"/>
      <c r="X67" s="22"/>
      <c r="Y67" s="38"/>
      <c r="Z67" s="22" t="s">
        <v>95</v>
      </c>
      <c r="AA67" s="38"/>
      <c r="AB67" s="37"/>
      <c r="AC67" s="10">
        <v>2.0009999999999999</v>
      </c>
      <c r="AD67" s="19"/>
      <c r="AE67" s="38"/>
      <c r="AF67" s="22"/>
      <c r="AG67" s="38"/>
      <c r="AH67" s="22">
        <v>3</v>
      </c>
      <c r="AI67" s="22"/>
      <c r="AJ67" s="22"/>
      <c r="AK67" s="22"/>
      <c r="AL67" s="22"/>
      <c r="AM67" s="22"/>
      <c r="AN67" s="22"/>
      <c r="AO67" s="22"/>
      <c r="AP67" s="21">
        <f t="shared" ref="AP67:AP90" si="3">SUM(A67:AO67)</f>
        <v>31.001000000000001</v>
      </c>
    </row>
    <row r="68" spans="1:42" ht="18" x14ac:dyDescent="0.3">
      <c r="A68" s="18"/>
      <c r="B68" s="52">
        <v>1</v>
      </c>
      <c r="C68" s="38"/>
      <c r="D68" s="38">
        <v>5</v>
      </c>
      <c r="E68" s="38"/>
      <c r="F68" s="38">
        <v>4</v>
      </c>
      <c r="G68" s="27"/>
      <c r="H68" s="38">
        <v>3</v>
      </c>
      <c r="I68" s="22"/>
      <c r="J68" s="19"/>
      <c r="K68" s="38"/>
      <c r="L68" s="19">
        <v>3</v>
      </c>
      <c r="M68" s="37">
        <v>2</v>
      </c>
      <c r="N68" s="38"/>
      <c r="O68" s="38">
        <v>5</v>
      </c>
      <c r="P68" s="22"/>
      <c r="Q68" s="22"/>
      <c r="R68" s="22"/>
      <c r="S68" s="38"/>
      <c r="T68" s="39">
        <v>3</v>
      </c>
      <c r="U68" s="38"/>
      <c r="V68" s="22"/>
      <c r="W68" s="38"/>
      <c r="X68" s="19"/>
      <c r="Y68" s="38"/>
      <c r="Z68" s="22"/>
      <c r="AA68" s="38"/>
      <c r="AB68" s="38"/>
      <c r="AC68" s="10">
        <v>2.0009999999999999</v>
      </c>
      <c r="AD68" s="22"/>
      <c r="AE68" s="38"/>
      <c r="AF68" s="22"/>
      <c r="AG68" s="38"/>
      <c r="AH68" s="22">
        <v>3</v>
      </c>
      <c r="AI68" s="22"/>
      <c r="AJ68" s="22"/>
      <c r="AK68" s="22"/>
      <c r="AL68" s="22"/>
      <c r="AM68" s="22"/>
      <c r="AN68" s="22"/>
      <c r="AO68" s="22"/>
      <c r="AP68" s="21">
        <f t="shared" si="3"/>
        <v>31.001000000000001</v>
      </c>
    </row>
    <row r="69" spans="1:42" ht="18" x14ac:dyDescent="0.3">
      <c r="A69" s="63">
        <v>1</v>
      </c>
      <c r="B69" s="65"/>
      <c r="C69" s="64"/>
      <c r="D69" s="64">
        <v>5</v>
      </c>
      <c r="E69" s="64"/>
      <c r="F69" s="64">
        <v>4</v>
      </c>
      <c r="G69" s="64"/>
      <c r="H69" s="64"/>
      <c r="I69" s="64"/>
      <c r="J69" s="64"/>
      <c r="K69" s="64"/>
      <c r="L69" s="65">
        <v>3</v>
      </c>
      <c r="M69" s="65"/>
      <c r="N69" s="64"/>
      <c r="O69" s="64">
        <v>5</v>
      </c>
      <c r="P69" s="64"/>
      <c r="Q69" s="64"/>
      <c r="R69" s="64">
        <v>2</v>
      </c>
      <c r="S69" s="64"/>
      <c r="T69" s="64">
        <v>3</v>
      </c>
      <c r="U69" s="64"/>
      <c r="V69" s="64"/>
      <c r="W69" s="64"/>
      <c r="X69" s="65"/>
      <c r="Y69" s="64"/>
      <c r="Z69" s="64"/>
      <c r="AA69" s="65"/>
      <c r="AB69" s="64"/>
      <c r="AC69" s="64"/>
      <c r="AD69" s="65">
        <v>2</v>
      </c>
      <c r="AE69" s="64"/>
      <c r="AF69" s="64">
        <v>3</v>
      </c>
      <c r="AG69" s="64"/>
      <c r="AH69" s="64"/>
      <c r="AI69" s="64">
        <v>1</v>
      </c>
      <c r="AJ69" s="64"/>
      <c r="AK69" s="64"/>
      <c r="AL69" s="64"/>
      <c r="AM69" s="64"/>
      <c r="AN69" s="64"/>
      <c r="AO69" s="64"/>
      <c r="AP69" s="61">
        <f t="shared" si="3"/>
        <v>29</v>
      </c>
    </row>
    <row r="70" spans="1:42" ht="18" x14ac:dyDescent="0.3">
      <c r="A70" s="18">
        <v>1</v>
      </c>
      <c r="B70" s="19"/>
      <c r="C70" s="38"/>
      <c r="D70" s="38">
        <v>5</v>
      </c>
      <c r="E70" s="37"/>
      <c r="F70" s="38">
        <v>4</v>
      </c>
      <c r="G70" s="22"/>
      <c r="H70" s="38"/>
      <c r="I70" s="22"/>
      <c r="J70" s="22"/>
      <c r="K70" s="38"/>
      <c r="L70" s="22">
        <v>3</v>
      </c>
      <c r="M70" s="38">
        <v>2</v>
      </c>
      <c r="N70" s="37"/>
      <c r="O70" s="38">
        <v>5</v>
      </c>
      <c r="P70" s="22">
        <v>1</v>
      </c>
      <c r="Q70" s="22"/>
      <c r="R70" s="22"/>
      <c r="S70" s="38"/>
      <c r="T70" s="38">
        <v>3</v>
      </c>
      <c r="U70" s="38"/>
      <c r="V70" s="22"/>
      <c r="W70" s="38"/>
      <c r="X70" s="22"/>
      <c r="Y70" s="38"/>
      <c r="Z70" s="29"/>
      <c r="AA70" s="38"/>
      <c r="AB70" s="38"/>
      <c r="AC70" s="19"/>
      <c r="AD70" s="22">
        <v>2</v>
      </c>
      <c r="AE70" s="38"/>
      <c r="AF70" s="22">
        <v>3</v>
      </c>
      <c r="AG70" s="38"/>
      <c r="AH70" s="22"/>
      <c r="AI70" s="22"/>
      <c r="AJ70" s="22"/>
      <c r="AK70" s="22"/>
      <c r="AL70" s="22"/>
      <c r="AM70" s="22"/>
      <c r="AN70" s="22"/>
      <c r="AO70" s="22"/>
      <c r="AP70" s="21">
        <f t="shared" si="3"/>
        <v>29</v>
      </c>
    </row>
    <row r="71" spans="1:42" ht="18" x14ac:dyDescent="0.3">
      <c r="A71" s="18"/>
      <c r="B71" s="52">
        <v>1</v>
      </c>
      <c r="C71" s="37">
        <v>5</v>
      </c>
      <c r="D71" s="38"/>
      <c r="E71" s="37"/>
      <c r="F71" s="38">
        <v>4</v>
      </c>
      <c r="G71" s="22"/>
      <c r="H71" s="38"/>
      <c r="I71" s="22"/>
      <c r="J71" s="22"/>
      <c r="K71" s="38"/>
      <c r="L71" s="19">
        <v>3</v>
      </c>
      <c r="M71" s="48"/>
      <c r="N71" s="19"/>
      <c r="O71" s="22">
        <v>5</v>
      </c>
      <c r="P71" s="22"/>
      <c r="Q71" s="22"/>
      <c r="R71" s="22"/>
      <c r="S71" s="38"/>
      <c r="T71" s="22"/>
      <c r="U71" s="38"/>
      <c r="V71" s="22"/>
      <c r="W71" s="38"/>
      <c r="X71" s="19">
        <v>3</v>
      </c>
      <c r="Y71" s="38"/>
      <c r="Z71" s="22"/>
      <c r="AA71" s="37">
        <v>2</v>
      </c>
      <c r="AB71" s="38"/>
      <c r="AC71" s="10">
        <v>2.0009999999999999</v>
      </c>
      <c r="AD71" s="22"/>
      <c r="AE71" s="38"/>
      <c r="AF71" s="22"/>
      <c r="AG71" s="38"/>
      <c r="AH71" s="22">
        <v>3</v>
      </c>
      <c r="AI71" s="22"/>
      <c r="AJ71" s="22"/>
      <c r="AK71" s="22"/>
      <c r="AL71" s="22"/>
      <c r="AM71" s="22"/>
      <c r="AN71" s="22"/>
      <c r="AO71" s="22"/>
      <c r="AP71" s="21">
        <f t="shared" si="3"/>
        <v>28.001000000000001</v>
      </c>
    </row>
    <row r="72" spans="1:42" ht="18" x14ac:dyDescent="0.3">
      <c r="A72" s="63">
        <v>1</v>
      </c>
      <c r="B72" s="65"/>
      <c r="C72" s="65"/>
      <c r="D72" s="64">
        <v>5</v>
      </c>
      <c r="E72" s="65"/>
      <c r="F72" s="64">
        <v>4</v>
      </c>
      <c r="G72" s="72"/>
      <c r="H72" s="64">
        <v>3</v>
      </c>
      <c r="I72" s="64"/>
      <c r="J72" s="64"/>
      <c r="K72" s="64"/>
      <c r="L72" s="64">
        <v>3</v>
      </c>
      <c r="M72" s="64"/>
      <c r="N72" s="65"/>
      <c r="O72" s="64">
        <v>5</v>
      </c>
      <c r="P72" s="64"/>
      <c r="Q72" s="64"/>
      <c r="R72" s="64"/>
      <c r="S72" s="64"/>
      <c r="T72" s="64"/>
      <c r="U72" s="64"/>
      <c r="V72" s="64"/>
      <c r="W72" s="64"/>
      <c r="X72" s="65">
        <v>3</v>
      </c>
      <c r="Y72" s="64"/>
      <c r="Z72" s="64"/>
      <c r="AA72" s="65"/>
      <c r="AB72" s="64" t="s">
        <v>95</v>
      </c>
      <c r="AC72" s="65"/>
      <c r="AD72" s="64">
        <v>2</v>
      </c>
      <c r="AE72" s="64">
        <v>2</v>
      </c>
      <c r="AF72" s="64"/>
      <c r="AG72" s="64"/>
      <c r="AH72" s="64"/>
      <c r="AI72" s="64">
        <v>1</v>
      </c>
      <c r="AJ72" s="64"/>
      <c r="AK72" s="64"/>
      <c r="AL72" s="64"/>
      <c r="AM72" s="64"/>
      <c r="AN72" s="64"/>
      <c r="AO72" s="64"/>
      <c r="AP72" s="61">
        <f t="shared" si="3"/>
        <v>29</v>
      </c>
    </row>
    <row r="73" spans="1:42" ht="18" x14ac:dyDescent="0.3">
      <c r="A73" s="18"/>
      <c r="B73" s="52">
        <v>1</v>
      </c>
      <c r="C73" s="37"/>
      <c r="D73" s="38">
        <v>5</v>
      </c>
      <c r="E73" s="37"/>
      <c r="F73" s="38">
        <v>4</v>
      </c>
      <c r="G73" s="22"/>
      <c r="H73" s="38"/>
      <c r="I73" s="22"/>
      <c r="J73" s="22">
        <v>3</v>
      </c>
      <c r="K73" s="37"/>
      <c r="L73" s="22">
        <v>3</v>
      </c>
      <c r="M73" s="48">
        <v>2</v>
      </c>
      <c r="N73" s="37"/>
      <c r="O73" s="38">
        <v>5</v>
      </c>
      <c r="P73" s="22"/>
      <c r="Q73" s="22"/>
      <c r="R73" s="22"/>
      <c r="S73" s="38">
        <v>2</v>
      </c>
      <c r="T73" s="22"/>
      <c r="U73" s="38"/>
      <c r="V73" s="22"/>
      <c r="W73" s="38"/>
      <c r="X73" s="22">
        <v>3</v>
      </c>
      <c r="Y73" s="38"/>
      <c r="Z73" s="22"/>
      <c r="AA73" s="38"/>
      <c r="AB73" s="37"/>
      <c r="AC73" s="10">
        <v>2.0009999999999999</v>
      </c>
      <c r="AD73" s="22"/>
      <c r="AE73" s="38"/>
      <c r="AF73" s="22"/>
      <c r="AG73" s="38">
        <v>2</v>
      </c>
      <c r="AH73" s="22"/>
      <c r="AI73" s="22"/>
      <c r="AJ73" s="22"/>
      <c r="AK73" s="22"/>
      <c r="AL73" s="22"/>
      <c r="AM73" s="22"/>
      <c r="AN73" s="22"/>
      <c r="AO73" s="22"/>
      <c r="AP73" s="21">
        <f t="shared" si="3"/>
        <v>32.001000000000005</v>
      </c>
    </row>
    <row r="74" spans="1:42" ht="18" x14ac:dyDescent="0.3">
      <c r="A74" s="63">
        <v>1</v>
      </c>
      <c r="B74" s="65"/>
      <c r="C74" s="64"/>
      <c r="D74" s="64">
        <v>5</v>
      </c>
      <c r="E74" s="64"/>
      <c r="F74" s="64">
        <v>4</v>
      </c>
      <c r="G74" s="64"/>
      <c r="H74" s="64"/>
      <c r="I74" s="64"/>
      <c r="J74" s="64"/>
      <c r="K74" s="64">
        <v>2</v>
      </c>
      <c r="L74" s="65"/>
      <c r="M74" s="65"/>
      <c r="N74" s="64"/>
      <c r="O74" s="64">
        <v>5</v>
      </c>
      <c r="P74" s="64"/>
      <c r="Q74" s="64"/>
      <c r="R74" s="64"/>
      <c r="S74" s="64"/>
      <c r="T74" s="64"/>
      <c r="U74" s="64"/>
      <c r="V74" s="64">
        <v>3</v>
      </c>
      <c r="W74" s="64"/>
      <c r="X74" s="65">
        <v>3</v>
      </c>
      <c r="Y74" s="64"/>
      <c r="Z74" s="64"/>
      <c r="AA74" s="65"/>
      <c r="AB74" s="64">
        <v>3</v>
      </c>
      <c r="AC74" s="64"/>
      <c r="AD74" s="65">
        <v>2</v>
      </c>
      <c r="AE74" s="64"/>
      <c r="AF74" s="64">
        <v>3</v>
      </c>
      <c r="AG74" s="64"/>
      <c r="AH74" s="64"/>
      <c r="AI74" s="64">
        <v>1</v>
      </c>
      <c r="AJ74" s="64"/>
      <c r="AK74" s="64"/>
      <c r="AL74" s="64"/>
      <c r="AM74" s="64"/>
      <c r="AN74" s="64"/>
      <c r="AO74" s="64"/>
      <c r="AP74" s="61">
        <f t="shared" si="3"/>
        <v>32</v>
      </c>
    </row>
    <row r="75" spans="1:42" ht="18" x14ac:dyDescent="0.3">
      <c r="A75" s="63"/>
      <c r="B75" s="59">
        <v>1</v>
      </c>
      <c r="C75" s="64"/>
      <c r="D75" s="64">
        <v>5</v>
      </c>
      <c r="E75" s="65"/>
      <c r="F75" s="64">
        <v>4</v>
      </c>
      <c r="G75" s="64"/>
      <c r="H75" s="64"/>
      <c r="I75" s="64"/>
      <c r="J75" s="64"/>
      <c r="K75" s="64"/>
      <c r="L75" s="64">
        <v>3</v>
      </c>
      <c r="M75" s="64"/>
      <c r="N75" s="65"/>
      <c r="O75" s="64">
        <v>5</v>
      </c>
      <c r="P75" s="64"/>
      <c r="Q75" s="64"/>
      <c r="R75" s="64"/>
      <c r="S75" s="64"/>
      <c r="T75" s="64"/>
      <c r="U75" s="64"/>
      <c r="V75" s="64">
        <v>3</v>
      </c>
      <c r="W75" s="64"/>
      <c r="X75" s="64">
        <v>3</v>
      </c>
      <c r="Y75" s="64"/>
      <c r="Z75" s="78"/>
      <c r="AA75" s="64"/>
      <c r="AB75" s="64"/>
      <c r="AC75" s="65"/>
      <c r="AD75" s="64">
        <v>2</v>
      </c>
      <c r="AE75" s="64">
        <v>2</v>
      </c>
      <c r="AF75" s="64"/>
      <c r="AG75" s="64"/>
      <c r="AH75" s="64"/>
      <c r="AI75" s="64">
        <v>1</v>
      </c>
      <c r="AJ75" s="64"/>
      <c r="AK75" s="64"/>
      <c r="AL75" s="64"/>
      <c r="AM75" s="64"/>
      <c r="AN75" s="64"/>
      <c r="AO75" s="64"/>
      <c r="AP75" s="61">
        <f t="shared" si="3"/>
        <v>29</v>
      </c>
    </row>
    <row r="76" spans="1:42" ht="18" x14ac:dyDescent="0.3">
      <c r="A76" s="63">
        <v>1</v>
      </c>
      <c r="B76" s="65"/>
      <c r="C76" s="65">
        <v>5</v>
      </c>
      <c r="D76" s="64"/>
      <c r="E76" s="64"/>
      <c r="F76" s="64">
        <v>4</v>
      </c>
      <c r="G76" s="64"/>
      <c r="H76" s="64"/>
      <c r="I76" s="64"/>
      <c r="J76" s="64"/>
      <c r="K76" s="64"/>
      <c r="L76" s="73">
        <v>3</v>
      </c>
      <c r="M76" s="64">
        <v>2</v>
      </c>
      <c r="N76" s="65"/>
      <c r="O76" s="64">
        <v>5</v>
      </c>
      <c r="P76" s="64"/>
      <c r="Q76" s="64"/>
      <c r="R76" s="64">
        <v>2</v>
      </c>
      <c r="S76" s="64">
        <v>2</v>
      </c>
      <c r="T76" s="64"/>
      <c r="U76" s="64"/>
      <c r="V76" s="64"/>
      <c r="W76" s="64"/>
      <c r="X76" s="64"/>
      <c r="Y76" s="64"/>
      <c r="Z76" s="64"/>
      <c r="AA76" s="65"/>
      <c r="AB76" s="64" t="s">
        <v>95</v>
      </c>
      <c r="AC76" s="65"/>
      <c r="AD76" s="64">
        <v>2</v>
      </c>
      <c r="AE76" s="64">
        <v>3</v>
      </c>
      <c r="AF76" s="7"/>
      <c r="AG76" s="64"/>
      <c r="AH76" s="64"/>
      <c r="AI76" s="64">
        <v>1</v>
      </c>
      <c r="AJ76" s="64"/>
      <c r="AK76" s="64"/>
      <c r="AL76" s="64"/>
      <c r="AM76" s="64"/>
      <c r="AN76" s="64"/>
      <c r="AO76" s="64"/>
      <c r="AP76" s="61">
        <f t="shared" si="3"/>
        <v>30</v>
      </c>
    </row>
    <row r="77" spans="1:42" ht="18" x14ac:dyDescent="0.3">
      <c r="A77" s="18"/>
      <c r="B77" s="52">
        <v>1</v>
      </c>
      <c r="C77" s="38"/>
      <c r="D77" s="38">
        <v>5</v>
      </c>
      <c r="E77" s="37"/>
      <c r="F77" s="38">
        <v>4</v>
      </c>
      <c r="G77" s="38"/>
      <c r="H77" s="38"/>
      <c r="I77" s="38">
        <v>2</v>
      </c>
      <c r="J77" s="22"/>
      <c r="K77" s="38"/>
      <c r="L77" s="19">
        <v>3</v>
      </c>
      <c r="M77" s="19"/>
      <c r="N77" s="38"/>
      <c r="O77" s="38">
        <v>5</v>
      </c>
      <c r="P77" s="22">
        <v>1</v>
      </c>
      <c r="Q77" s="22"/>
      <c r="R77" s="22"/>
      <c r="S77" s="38"/>
      <c r="T77" s="22"/>
      <c r="U77" s="38">
        <v>2</v>
      </c>
      <c r="V77" s="22"/>
      <c r="W77" s="38"/>
      <c r="X77" s="19">
        <v>3</v>
      </c>
      <c r="Y77" s="38"/>
      <c r="Z77" s="22"/>
      <c r="AA77" s="38"/>
      <c r="AB77" s="38" t="s">
        <v>95</v>
      </c>
      <c r="AC77" s="19">
        <v>2</v>
      </c>
      <c r="AD77" s="22"/>
      <c r="AE77" s="38"/>
      <c r="AF77" s="22"/>
      <c r="AG77" s="38"/>
      <c r="AH77" s="22"/>
      <c r="AI77" s="22"/>
      <c r="AJ77" s="22"/>
      <c r="AK77" s="22"/>
      <c r="AL77" s="22"/>
      <c r="AM77" s="22"/>
      <c r="AN77" s="22"/>
      <c r="AO77" s="22"/>
      <c r="AP77" s="21">
        <f t="shared" si="3"/>
        <v>28</v>
      </c>
    </row>
    <row r="78" spans="1:42" ht="18" x14ac:dyDescent="0.3">
      <c r="A78" s="63">
        <v>1</v>
      </c>
      <c r="B78" s="65"/>
      <c r="C78" s="65"/>
      <c r="D78" s="64">
        <v>5</v>
      </c>
      <c r="E78" s="65"/>
      <c r="F78" s="64">
        <v>4</v>
      </c>
      <c r="G78" s="64"/>
      <c r="H78" s="64"/>
      <c r="I78" s="64"/>
      <c r="J78" s="64">
        <v>3</v>
      </c>
      <c r="K78" s="64"/>
      <c r="L78" s="65"/>
      <c r="M78" s="64">
        <v>2</v>
      </c>
      <c r="N78" s="65"/>
      <c r="O78" s="64">
        <v>5</v>
      </c>
      <c r="P78" s="64"/>
      <c r="Q78" s="64"/>
      <c r="R78" s="64"/>
      <c r="S78" s="64"/>
      <c r="T78" s="64">
        <v>3</v>
      </c>
      <c r="U78" s="64"/>
      <c r="V78" s="64"/>
      <c r="W78" s="64"/>
      <c r="X78" s="65"/>
      <c r="Y78" s="64"/>
      <c r="Z78" s="64"/>
      <c r="AA78" s="65"/>
      <c r="AB78" s="64">
        <v>3</v>
      </c>
      <c r="AC78" s="65"/>
      <c r="AD78" s="64">
        <v>2</v>
      </c>
      <c r="AE78" s="64"/>
      <c r="AF78" s="64">
        <v>3</v>
      </c>
      <c r="AG78" s="64"/>
      <c r="AH78" s="64"/>
      <c r="AI78" s="64">
        <v>1</v>
      </c>
      <c r="AJ78" s="64"/>
      <c r="AK78" s="64"/>
      <c r="AL78" s="64"/>
      <c r="AM78" s="64"/>
      <c r="AN78" s="64"/>
      <c r="AO78" s="64"/>
      <c r="AP78" s="61">
        <f t="shared" si="3"/>
        <v>32</v>
      </c>
    </row>
    <row r="79" spans="1:42" ht="18" x14ac:dyDescent="0.3">
      <c r="A79" s="18"/>
      <c r="B79" s="52">
        <v>1</v>
      </c>
      <c r="C79" s="38"/>
      <c r="D79" s="38">
        <v>5</v>
      </c>
      <c r="E79" s="38"/>
      <c r="F79" s="38">
        <v>4</v>
      </c>
      <c r="G79" s="22"/>
      <c r="H79" s="38"/>
      <c r="I79" s="38">
        <v>2</v>
      </c>
      <c r="J79" s="19"/>
      <c r="K79" s="38"/>
      <c r="L79" s="19">
        <v>3</v>
      </c>
      <c r="M79" s="22">
        <v>2</v>
      </c>
      <c r="N79" s="38"/>
      <c r="O79" s="38">
        <v>5</v>
      </c>
      <c r="P79" s="22"/>
      <c r="Q79" s="22"/>
      <c r="R79" s="22"/>
      <c r="S79" s="38"/>
      <c r="T79" s="22"/>
      <c r="U79" s="38"/>
      <c r="V79" s="22"/>
      <c r="W79" s="38"/>
      <c r="X79" s="19">
        <v>3</v>
      </c>
      <c r="Y79" s="38"/>
      <c r="Z79" s="22"/>
      <c r="AA79" s="38"/>
      <c r="AB79" s="38"/>
      <c r="AC79" s="10">
        <v>2.0009999999999999</v>
      </c>
      <c r="AD79" s="22"/>
      <c r="AE79" s="38"/>
      <c r="AF79" s="22"/>
      <c r="AG79" s="38">
        <v>2</v>
      </c>
      <c r="AH79" s="22"/>
      <c r="AI79" s="22"/>
      <c r="AJ79" s="22"/>
      <c r="AK79" s="22"/>
      <c r="AL79" s="22"/>
      <c r="AM79" s="22"/>
      <c r="AN79" s="22"/>
      <c r="AO79" s="22"/>
      <c r="AP79" s="21">
        <f t="shared" si="3"/>
        <v>29.001000000000001</v>
      </c>
    </row>
    <row r="80" spans="1:42" ht="18" x14ac:dyDescent="0.3">
      <c r="A80" s="63"/>
      <c r="B80" s="59">
        <v>1</v>
      </c>
      <c r="C80" s="65"/>
      <c r="D80" s="64">
        <v>5</v>
      </c>
      <c r="E80" s="64"/>
      <c r="F80" s="64">
        <v>4</v>
      </c>
      <c r="G80" s="64"/>
      <c r="H80" s="64"/>
      <c r="I80" s="64"/>
      <c r="J80" s="64"/>
      <c r="K80" s="64"/>
      <c r="L80" s="65">
        <v>3</v>
      </c>
      <c r="M80" s="65">
        <v>2</v>
      </c>
      <c r="N80" s="65"/>
      <c r="O80" s="64">
        <v>5</v>
      </c>
      <c r="P80" s="64">
        <v>1</v>
      </c>
      <c r="Q80" s="64"/>
      <c r="R80" s="64"/>
      <c r="S80" s="64"/>
      <c r="T80" s="64"/>
      <c r="U80" s="64">
        <v>2</v>
      </c>
      <c r="V80" s="64"/>
      <c r="W80" s="64"/>
      <c r="X80" s="65">
        <v>3</v>
      </c>
      <c r="Y80" s="64"/>
      <c r="Z80" s="64"/>
      <c r="AA80" s="65">
        <v>2</v>
      </c>
      <c r="AB80" s="64"/>
      <c r="AC80" s="65"/>
      <c r="AD80" s="64">
        <v>2</v>
      </c>
      <c r="AE80" s="64"/>
      <c r="AF80" s="64"/>
      <c r="AG80" s="64"/>
      <c r="AH80" s="64"/>
      <c r="AI80" s="64">
        <v>1</v>
      </c>
      <c r="AJ80" s="64"/>
      <c r="AK80" s="64"/>
      <c r="AL80" s="64"/>
      <c r="AM80" s="64"/>
      <c r="AN80" s="64"/>
      <c r="AO80" s="64"/>
      <c r="AP80" s="61">
        <f t="shared" si="3"/>
        <v>31</v>
      </c>
    </row>
    <row r="81" spans="1:42" ht="18" x14ac:dyDescent="0.3">
      <c r="A81" s="18">
        <v>1</v>
      </c>
      <c r="B81" s="19"/>
      <c r="C81" s="37">
        <v>5</v>
      </c>
      <c r="D81" s="38"/>
      <c r="E81" s="38"/>
      <c r="F81" s="38">
        <v>4</v>
      </c>
      <c r="G81" s="38"/>
      <c r="H81" s="38"/>
      <c r="I81" s="22"/>
      <c r="J81" s="22">
        <v>3</v>
      </c>
      <c r="K81" s="38"/>
      <c r="L81" s="19"/>
      <c r="M81" s="47"/>
      <c r="N81" s="37">
        <v>4</v>
      </c>
      <c r="O81" s="38"/>
      <c r="P81" s="22"/>
      <c r="Q81" s="22">
        <v>2</v>
      </c>
      <c r="R81" s="22"/>
      <c r="S81" s="38">
        <v>2</v>
      </c>
      <c r="T81" s="22"/>
      <c r="U81" s="38"/>
      <c r="V81" s="22"/>
      <c r="W81" s="31"/>
      <c r="X81" s="22">
        <v>3</v>
      </c>
      <c r="Y81" s="38"/>
      <c r="Z81" s="22"/>
      <c r="AA81" s="37"/>
      <c r="AB81" s="38"/>
      <c r="AC81" s="10">
        <v>2.0009999999999999</v>
      </c>
      <c r="AD81" s="22"/>
      <c r="AE81" s="38"/>
      <c r="AF81" s="22"/>
      <c r="AG81" s="38"/>
      <c r="AH81" s="22">
        <v>3</v>
      </c>
      <c r="AI81" s="22"/>
      <c r="AJ81" s="22"/>
      <c r="AK81" s="22"/>
      <c r="AL81" s="22"/>
      <c r="AM81" s="22"/>
      <c r="AN81" s="22"/>
      <c r="AO81" s="22"/>
      <c r="AP81" s="21">
        <f t="shared" si="3"/>
        <v>29.001000000000001</v>
      </c>
    </row>
    <row r="82" spans="1:42" ht="18" x14ac:dyDescent="0.3">
      <c r="A82" s="63">
        <v>1</v>
      </c>
      <c r="B82" s="65"/>
      <c r="C82" s="64"/>
      <c r="D82" s="64">
        <v>5</v>
      </c>
      <c r="E82" s="64"/>
      <c r="F82" s="64">
        <v>4</v>
      </c>
      <c r="G82" s="64"/>
      <c r="H82" s="64"/>
      <c r="I82" s="64"/>
      <c r="J82" s="64"/>
      <c r="K82" s="64"/>
      <c r="L82" s="65">
        <v>3</v>
      </c>
      <c r="M82" s="64">
        <v>2</v>
      </c>
      <c r="N82" s="65"/>
      <c r="O82" s="64">
        <v>5</v>
      </c>
      <c r="P82" s="64">
        <v>1</v>
      </c>
      <c r="Q82" s="64"/>
      <c r="R82" s="64"/>
      <c r="S82" s="64"/>
      <c r="T82" s="64"/>
      <c r="U82" s="64"/>
      <c r="V82" s="64">
        <v>3</v>
      </c>
      <c r="W82" s="64"/>
      <c r="X82" s="64">
        <v>3</v>
      </c>
      <c r="Y82" s="64"/>
      <c r="Z82" s="64"/>
      <c r="AA82" s="64"/>
      <c r="AB82" s="65"/>
      <c r="AC82" s="65"/>
      <c r="AD82" s="64">
        <v>2</v>
      </c>
      <c r="AE82" s="64">
        <v>2</v>
      </c>
      <c r="AF82" s="64"/>
      <c r="AG82" s="64"/>
      <c r="AH82" s="64"/>
      <c r="AI82" s="64">
        <v>1</v>
      </c>
      <c r="AJ82" s="64"/>
      <c r="AK82" s="64"/>
      <c r="AL82" s="64"/>
      <c r="AM82" s="64"/>
      <c r="AN82" s="64"/>
      <c r="AO82" s="64"/>
      <c r="AP82" s="61">
        <f t="shared" si="3"/>
        <v>32</v>
      </c>
    </row>
    <row r="83" spans="1:42" ht="18" x14ac:dyDescent="0.3">
      <c r="A83" s="69">
        <v>1</v>
      </c>
      <c r="B83" s="65"/>
      <c r="C83" s="65"/>
      <c r="D83" s="64">
        <v>5</v>
      </c>
      <c r="E83" s="64"/>
      <c r="F83" s="64">
        <v>4</v>
      </c>
      <c r="G83" s="64"/>
      <c r="H83" s="64"/>
      <c r="I83" s="64"/>
      <c r="J83" s="64">
        <v>3</v>
      </c>
      <c r="K83" s="64"/>
      <c r="L83" s="65"/>
      <c r="M83" s="65">
        <v>2</v>
      </c>
      <c r="N83" s="64"/>
      <c r="O83" s="64">
        <v>5</v>
      </c>
      <c r="P83" s="64"/>
      <c r="Q83" s="64"/>
      <c r="R83" s="64"/>
      <c r="S83" s="64"/>
      <c r="T83" s="64"/>
      <c r="U83" s="64"/>
      <c r="V83" s="64">
        <v>3</v>
      </c>
      <c r="W83" s="64"/>
      <c r="X83" s="64">
        <v>3</v>
      </c>
      <c r="Y83" s="64"/>
      <c r="Z83" s="64"/>
      <c r="AA83" s="64">
        <v>2</v>
      </c>
      <c r="AB83" s="64"/>
      <c r="AC83" s="65"/>
      <c r="AD83" s="64">
        <v>2</v>
      </c>
      <c r="AE83" s="64"/>
      <c r="AF83" s="64"/>
      <c r="AG83" s="64"/>
      <c r="AH83" s="64"/>
      <c r="AI83" s="64">
        <v>1</v>
      </c>
      <c r="AJ83" s="64"/>
      <c r="AK83" s="64"/>
      <c r="AL83" s="64"/>
      <c r="AM83" s="64"/>
      <c r="AN83" s="64"/>
      <c r="AO83" s="64"/>
      <c r="AP83" s="61">
        <f t="shared" si="3"/>
        <v>31</v>
      </c>
    </row>
    <row r="84" spans="1:42" ht="18" x14ac:dyDescent="0.3">
      <c r="A84" s="63"/>
      <c r="B84" s="59">
        <v>1</v>
      </c>
      <c r="C84" s="64">
        <v>5</v>
      </c>
      <c r="D84" s="64"/>
      <c r="E84" s="65"/>
      <c r="F84" s="64">
        <v>4</v>
      </c>
      <c r="G84" s="74"/>
      <c r="H84" s="64"/>
      <c r="I84" s="64"/>
      <c r="J84" s="65">
        <v>3</v>
      </c>
      <c r="K84" s="64"/>
      <c r="L84" s="73">
        <v>3</v>
      </c>
      <c r="M84" s="65">
        <v>2</v>
      </c>
      <c r="N84" s="64"/>
      <c r="O84" s="67">
        <v>5</v>
      </c>
      <c r="P84" s="64"/>
      <c r="Q84" s="64"/>
      <c r="R84" s="64"/>
      <c r="S84" s="64">
        <v>2</v>
      </c>
      <c r="T84" s="64"/>
      <c r="U84" s="64"/>
      <c r="V84" s="64"/>
      <c r="W84" s="64"/>
      <c r="X84" s="65"/>
      <c r="Y84" s="64"/>
      <c r="Z84" s="64"/>
      <c r="AA84" s="64"/>
      <c r="AB84" s="64">
        <v>3</v>
      </c>
      <c r="AC84" s="56">
        <v>2.0009999999999999</v>
      </c>
      <c r="AD84" s="64"/>
      <c r="AE84" s="64"/>
      <c r="AF84" s="64"/>
      <c r="AG84" s="64"/>
      <c r="AH84" s="64">
        <v>3</v>
      </c>
      <c r="AI84" s="64">
        <v>1</v>
      </c>
      <c r="AJ84" s="64"/>
      <c r="AK84" s="64"/>
      <c r="AL84" s="64"/>
      <c r="AM84" s="64"/>
      <c r="AN84" s="64"/>
      <c r="AO84" s="64"/>
      <c r="AP84" s="61">
        <f t="shared" si="3"/>
        <v>34.001000000000005</v>
      </c>
    </row>
    <row r="85" spans="1:42" ht="18" x14ac:dyDescent="0.3">
      <c r="A85" s="26"/>
      <c r="B85" s="52">
        <v>1</v>
      </c>
      <c r="C85" s="38"/>
      <c r="D85" s="38">
        <v>5</v>
      </c>
      <c r="E85" s="38"/>
      <c r="F85" s="38">
        <v>4</v>
      </c>
      <c r="G85" s="22"/>
      <c r="H85" s="38"/>
      <c r="I85" s="22"/>
      <c r="J85" s="22"/>
      <c r="K85" s="38"/>
      <c r="L85" s="19">
        <v>3</v>
      </c>
      <c r="M85" s="37">
        <v>2</v>
      </c>
      <c r="N85" s="38"/>
      <c r="O85" s="38">
        <v>5</v>
      </c>
      <c r="P85" s="22"/>
      <c r="Q85" s="22"/>
      <c r="R85" s="22"/>
      <c r="S85" s="38"/>
      <c r="T85" s="38">
        <v>3</v>
      </c>
      <c r="U85" s="38"/>
      <c r="V85" s="22">
        <v>3</v>
      </c>
      <c r="W85" s="38"/>
      <c r="X85" s="19">
        <v>3</v>
      </c>
      <c r="Y85" s="38"/>
      <c r="Z85" s="22"/>
      <c r="AA85" s="37"/>
      <c r="AB85" s="38" t="s">
        <v>95</v>
      </c>
      <c r="AC85" s="22"/>
      <c r="AD85" s="10">
        <v>2.0009999999999999</v>
      </c>
      <c r="AE85" s="38"/>
      <c r="AF85" s="22"/>
      <c r="AG85" s="38"/>
      <c r="AH85" s="22"/>
      <c r="AI85" s="22"/>
      <c r="AJ85" s="22"/>
      <c r="AK85" s="22"/>
      <c r="AL85" s="22"/>
      <c r="AM85" s="22"/>
      <c r="AN85" s="22"/>
      <c r="AO85" s="22"/>
      <c r="AP85" s="21">
        <f t="shared" si="3"/>
        <v>31.001000000000001</v>
      </c>
    </row>
    <row r="86" spans="1:42" ht="18" x14ac:dyDescent="0.3">
      <c r="A86" s="26"/>
      <c r="B86" s="52">
        <v>1</v>
      </c>
      <c r="C86" s="37">
        <v>5</v>
      </c>
      <c r="D86" s="38"/>
      <c r="E86" s="38"/>
      <c r="F86" s="38">
        <v>4</v>
      </c>
      <c r="G86" s="22"/>
      <c r="H86" s="38"/>
      <c r="I86" s="38">
        <v>2</v>
      </c>
      <c r="J86" s="22"/>
      <c r="K86" s="38"/>
      <c r="L86" s="22"/>
      <c r="M86" s="22"/>
      <c r="N86" s="19">
        <v>4</v>
      </c>
      <c r="O86" s="22"/>
      <c r="P86" s="22"/>
      <c r="Q86" s="22"/>
      <c r="R86" s="22">
        <v>2</v>
      </c>
      <c r="S86" s="38"/>
      <c r="T86" s="22"/>
      <c r="U86" s="38"/>
      <c r="V86" s="22"/>
      <c r="W86" s="38"/>
      <c r="X86" s="22">
        <v>3</v>
      </c>
      <c r="Y86" s="38"/>
      <c r="Z86" s="22"/>
      <c r="AA86" s="38">
        <v>2</v>
      </c>
      <c r="AB86" s="37"/>
      <c r="AC86" s="42">
        <v>2.0009999999999999</v>
      </c>
      <c r="AD86" s="10"/>
      <c r="AE86" s="38"/>
      <c r="AF86" s="22"/>
      <c r="AG86" s="38"/>
      <c r="AH86" s="22">
        <v>3</v>
      </c>
      <c r="AI86" s="22"/>
      <c r="AJ86" s="22"/>
      <c r="AK86" s="22"/>
      <c r="AL86" s="22"/>
      <c r="AM86" s="22"/>
      <c r="AN86" s="22"/>
      <c r="AO86" s="22"/>
      <c r="AP86" s="21">
        <f t="shared" si="3"/>
        <v>28.001000000000001</v>
      </c>
    </row>
    <row r="87" spans="1:42" ht="18" x14ac:dyDescent="0.3">
      <c r="A87" s="26">
        <v>1</v>
      </c>
      <c r="B87" s="19"/>
      <c r="C87" s="37"/>
      <c r="D87" s="38">
        <v>5</v>
      </c>
      <c r="E87" s="37"/>
      <c r="F87" s="38">
        <v>4</v>
      </c>
      <c r="G87" s="38"/>
      <c r="H87" s="38"/>
      <c r="I87" s="22"/>
      <c r="J87" s="22">
        <v>3</v>
      </c>
      <c r="K87" s="38"/>
      <c r="L87" s="22">
        <v>3</v>
      </c>
      <c r="M87" s="48"/>
      <c r="N87" s="37"/>
      <c r="O87" s="38">
        <v>5</v>
      </c>
      <c r="P87" s="22"/>
      <c r="Q87" s="22"/>
      <c r="R87" s="22">
        <v>2</v>
      </c>
      <c r="S87" s="38"/>
      <c r="T87" s="38">
        <v>3</v>
      </c>
      <c r="U87" s="38"/>
      <c r="V87" s="22"/>
      <c r="W87" s="38">
        <v>2</v>
      </c>
      <c r="X87" s="19"/>
      <c r="Y87" s="38"/>
      <c r="Z87" s="22" t="s">
        <v>95</v>
      </c>
      <c r="AA87" s="37"/>
      <c r="AB87" s="38"/>
      <c r="AC87" s="10">
        <v>2.0009999999999999</v>
      </c>
      <c r="AD87" s="22"/>
      <c r="AE87" s="38"/>
      <c r="AF87" s="22"/>
      <c r="AG87" s="38"/>
      <c r="AH87" s="22"/>
      <c r="AI87" s="22"/>
      <c r="AJ87" s="22"/>
      <c r="AK87" s="22"/>
      <c r="AL87" s="22"/>
      <c r="AM87" s="22"/>
      <c r="AN87" s="22"/>
      <c r="AO87" s="22"/>
      <c r="AP87" s="21">
        <f t="shared" si="3"/>
        <v>30.001000000000001</v>
      </c>
    </row>
    <row r="88" spans="1:42" ht="18" x14ac:dyDescent="0.3">
      <c r="A88" s="63">
        <v>1</v>
      </c>
      <c r="B88" s="64"/>
      <c r="C88" s="64"/>
      <c r="D88" s="64">
        <v>5</v>
      </c>
      <c r="E88" s="65"/>
      <c r="F88" s="64">
        <v>4</v>
      </c>
      <c r="G88" s="64"/>
      <c r="H88" s="64">
        <v>3</v>
      </c>
      <c r="I88" s="64"/>
      <c r="J88" s="64"/>
      <c r="K88" s="64"/>
      <c r="L88" s="65">
        <v>3</v>
      </c>
      <c r="M88" s="65">
        <v>2</v>
      </c>
      <c r="N88" s="64"/>
      <c r="O88" s="64">
        <v>5</v>
      </c>
      <c r="P88" s="64">
        <v>1</v>
      </c>
      <c r="Q88" s="64"/>
      <c r="R88" s="64"/>
      <c r="S88" s="64"/>
      <c r="T88" s="64"/>
      <c r="U88" s="64"/>
      <c r="V88" s="64">
        <v>3</v>
      </c>
      <c r="W88" s="64"/>
      <c r="X88" s="65">
        <v>3</v>
      </c>
      <c r="Y88" s="64"/>
      <c r="Z88" s="64" t="s">
        <v>95</v>
      </c>
      <c r="AA88" s="64"/>
      <c r="AB88" s="64"/>
      <c r="AC88" s="65"/>
      <c r="AD88" s="64">
        <v>2</v>
      </c>
      <c r="AE88" s="64"/>
      <c r="AF88" s="64"/>
      <c r="AG88" s="64"/>
      <c r="AH88" s="64"/>
      <c r="AI88" s="64">
        <v>1</v>
      </c>
      <c r="AJ88" s="64"/>
      <c r="AK88" s="64"/>
      <c r="AL88" s="64"/>
      <c r="AM88" s="64"/>
      <c r="AN88" s="64"/>
      <c r="AO88" s="64"/>
      <c r="AP88" s="61">
        <f t="shared" si="3"/>
        <v>33</v>
      </c>
    </row>
    <row r="89" spans="1:42" ht="18" x14ac:dyDescent="0.3">
      <c r="A89" s="69"/>
      <c r="B89" s="59">
        <v>1</v>
      </c>
      <c r="C89" s="65">
        <v>5</v>
      </c>
      <c r="D89" s="64"/>
      <c r="E89" s="65">
        <v>3</v>
      </c>
      <c r="F89" s="64"/>
      <c r="G89" s="72"/>
      <c r="H89" s="64">
        <v>3</v>
      </c>
      <c r="I89" s="64"/>
      <c r="J89" s="64">
        <v>3</v>
      </c>
      <c r="K89" s="64"/>
      <c r="L89" s="65"/>
      <c r="M89" s="64"/>
      <c r="N89" s="64">
        <v>4</v>
      </c>
      <c r="O89" s="64"/>
      <c r="P89" s="64"/>
      <c r="Q89" s="64"/>
      <c r="R89" s="64"/>
      <c r="S89" s="64"/>
      <c r="T89" s="64"/>
      <c r="U89" s="64"/>
      <c r="V89" s="64"/>
      <c r="W89" s="64"/>
      <c r="X89" s="65">
        <v>3</v>
      </c>
      <c r="Y89" s="64">
        <v>2</v>
      </c>
      <c r="Z89" s="64" t="s">
        <v>95</v>
      </c>
      <c r="AA89" s="64"/>
      <c r="AB89" s="64" t="s">
        <v>95</v>
      </c>
      <c r="AC89" s="56">
        <v>2.0009999999999999</v>
      </c>
      <c r="AD89" s="64"/>
      <c r="AE89" s="64"/>
      <c r="AF89" s="64"/>
      <c r="AG89" s="64"/>
      <c r="AH89" s="64">
        <v>2</v>
      </c>
      <c r="AI89" s="64">
        <v>1</v>
      </c>
      <c r="AJ89" s="64"/>
      <c r="AK89" s="64"/>
      <c r="AL89" s="64"/>
      <c r="AM89" s="64"/>
      <c r="AN89" s="64"/>
      <c r="AO89" s="64"/>
      <c r="AP89" s="61">
        <f t="shared" si="3"/>
        <v>29.001000000000001</v>
      </c>
    </row>
    <row r="90" spans="1:42" ht="18" x14ac:dyDescent="0.3">
      <c r="A90" s="26">
        <v>1</v>
      </c>
      <c r="B90" s="19"/>
      <c r="C90" s="40"/>
      <c r="D90" s="40">
        <v>5</v>
      </c>
      <c r="E90" s="41"/>
      <c r="F90" s="40">
        <v>4</v>
      </c>
      <c r="G90" s="30"/>
      <c r="H90" s="40"/>
      <c r="I90" s="40">
        <v>2</v>
      </c>
      <c r="J90" s="19"/>
      <c r="K90" s="38"/>
      <c r="L90" s="22"/>
      <c r="M90" s="22"/>
      <c r="N90" s="19"/>
      <c r="O90" s="22">
        <v>5</v>
      </c>
      <c r="P90" s="22"/>
      <c r="Q90" s="22"/>
      <c r="R90" s="22">
        <v>2</v>
      </c>
      <c r="S90" s="38"/>
      <c r="T90" s="22"/>
      <c r="U90" s="38"/>
      <c r="V90" s="22"/>
      <c r="W90" s="38"/>
      <c r="X90" s="22">
        <v>3</v>
      </c>
      <c r="Y90" s="38"/>
      <c r="Z90" s="29"/>
      <c r="AA90" s="38"/>
      <c r="AB90" s="38">
        <v>3</v>
      </c>
      <c r="AC90" s="42">
        <v>2.0009999999999999</v>
      </c>
      <c r="AD90" s="10"/>
      <c r="AE90" s="38"/>
      <c r="AF90" s="22"/>
      <c r="AG90" s="38">
        <v>2</v>
      </c>
      <c r="AH90" s="22"/>
      <c r="AI90" s="22"/>
      <c r="AJ90" s="22"/>
      <c r="AK90" s="22"/>
      <c r="AL90" s="22"/>
      <c r="AM90" s="22"/>
      <c r="AN90" s="22"/>
      <c r="AO90" s="22"/>
      <c r="AP90" s="21">
        <f t="shared" si="3"/>
        <v>29.001000000000001</v>
      </c>
    </row>
    <row r="91" spans="1:42" ht="18" x14ac:dyDescent="0.3">
      <c r="A91" s="31">
        <f t="shared" ref="A91:AB91" si="4">COUNTA(A6:A90)</f>
        <v>21</v>
      </c>
      <c r="B91" s="31">
        <f t="shared" si="4"/>
        <v>64</v>
      </c>
      <c r="C91" s="31">
        <f t="shared" si="4"/>
        <v>20</v>
      </c>
      <c r="D91" s="31">
        <f t="shared" si="4"/>
        <v>65</v>
      </c>
      <c r="E91" s="31">
        <f t="shared" si="4"/>
        <v>18</v>
      </c>
      <c r="F91" s="31">
        <f t="shared" si="4"/>
        <v>67</v>
      </c>
      <c r="G91" s="31">
        <f t="shared" si="4"/>
        <v>1</v>
      </c>
      <c r="H91" s="31">
        <f t="shared" si="4"/>
        <v>14</v>
      </c>
      <c r="I91" s="31">
        <f t="shared" si="4"/>
        <v>22</v>
      </c>
      <c r="J91" s="31">
        <f t="shared" si="4"/>
        <v>38</v>
      </c>
      <c r="K91" s="31">
        <f t="shared" si="4"/>
        <v>11</v>
      </c>
      <c r="L91" s="31">
        <f t="shared" si="4"/>
        <v>41</v>
      </c>
      <c r="M91" s="31">
        <f t="shared" si="4"/>
        <v>30</v>
      </c>
      <c r="N91" s="31">
        <f t="shared" si="4"/>
        <v>22</v>
      </c>
      <c r="O91" s="31">
        <f t="shared" si="4"/>
        <v>63</v>
      </c>
      <c r="P91" s="31">
        <f t="shared" si="4"/>
        <v>24</v>
      </c>
      <c r="Q91" s="31">
        <f t="shared" si="4"/>
        <v>19</v>
      </c>
      <c r="R91" s="31">
        <f t="shared" si="4"/>
        <v>16</v>
      </c>
      <c r="S91" s="31">
        <f t="shared" si="4"/>
        <v>12</v>
      </c>
      <c r="T91" s="31">
        <f t="shared" si="4"/>
        <v>16</v>
      </c>
      <c r="U91" s="31">
        <f t="shared" si="4"/>
        <v>11</v>
      </c>
      <c r="V91" s="31">
        <f t="shared" si="4"/>
        <v>14</v>
      </c>
      <c r="W91" s="31">
        <f t="shared" si="4"/>
        <v>13</v>
      </c>
      <c r="X91" s="31">
        <f t="shared" si="4"/>
        <v>49</v>
      </c>
      <c r="Y91" s="31">
        <f t="shared" si="4"/>
        <v>11</v>
      </c>
      <c r="Z91" s="31">
        <f t="shared" si="4"/>
        <v>12</v>
      </c>
      <c r="AA91" s="31">
        <f t="shared" si="4"/>
        <v>21</v>
      </c>
      <c r="AB91" s="31">
        <f t="shared" si="4"/>
        <v>24</v>
      </c>
      <c r="AC91" s="31">
        <f>COUNTIF(AC6:AC90,2.001)</f>
        <v>31</v>
      </c>
      <c r="AD91" s="31">
        <f t="shared" ref="AD91:AP91" si="5">COUNTA(AD6:AD90)</f>
        <v>45</v>
      </c>
      <c r="AE91" s="31">
        <f t="shared" si="5"/>
        <v>10</v>
      </c>
      <c r="AF91" s="31">
        <f t="shared" si="5"/>
        <v>10</v>
      </c>
      <c r="AG91" s="31">
        <f t="shared" si="5"/>
        <v>8</v>
      </c>
      <c r="AH91" s="31">
        <f t="shared" si="5"/>
        <v>26</v>
      </c>
      <c r="AI91" s="31">
        <f t="shared" si="5"/>
        <v>37</v>
      </c>
      <c r="AJ91" s="31">
        <f t="shared" si="5"/>
        <v>0</v>
      </c>
      <c r="AK91" s="31">
        <f t="shared" si="5"/>
        <v>0</v>
      </c>
      <c r="AL91" s="31">
        <f t="shared" si="5"/>
        <v>0</v>
      </c>
      <c r="AM91" s="31">
        <f t="shared" si="5"/>
        <v>0</v>
      </c>
      <c r="AN91" s="31">
        <f t="shared" si="5"/>
        <v>0</v>
      </c>
      <c r="AO91" s="31">
        <f t="shared" si="5"/>
        <v>0</v>
      </c>
      <c r="AP91" s="31">
        <f t="shared" si="5"/>
        <v>80</v>
      </c>
    </row>
  </sheetData>
  <mergeCells count="33">
    <mergeCell ref="N1:R1"/>
    <mergeCell ref="S1:X1"/>
    <mergeCell ref="Y1:AB1"/>
    <mergeCell ref="AC1:AC3"/>
    <mergeCell ref="AD1:AD3"/>
    <mergeCell ref="S2:T2"/>
    <mergeCell ref="U2:V2"/>
    <mergeCell ref="W2:X2"/>
    <mergeCell ref="Y2:Z2"/>
    <mergeCell ref="AA2:AB2"/>
    <mergeCell ref="N2:O2"/>
    <mergeCell ref="P2:R2"/>
    <mergeCell ref="A1:B2"/>
    <mergeCell ref="C1:D2"/>
    <mergeCell ref="E1:F1"/>
    <mergeCell ref="G1:H1"/>
    <mergeCell ref="I1:M1"/>
    <mergeCell ref="E2:F2"/>
    <mergeCell ref="G2:H2"/>
    <mergeCell ref="I2:J2"/>
    <mergeCell ref="K2:L2"/>
    <mergeCell ref="M2:M3"/>
    <mergeCell ref="AE2:AF2"/>
    <mergeCell ref="AE1:AH1"/>
    <mergeCell ref="AI1:AI3"/>
    <mergeCell ref="AJ1:AO1"/>
    <mergeCell ref="AN2:AN3"/>
    <mergeCell ref="AO2:AO3"/>
    <mergeCell ref="AG2:AH2"/>
    <mergeCell ref="AJ2:AJ3"/>
    <mergeCell ref="AK2:AK3"/>
    <mergeCell ref="AL2:AL3"/>
    <mergeCell ref="AM2:AM3"/>
  </mergeCells>
  <conditionalFormatting sqref="A1:AP91">
    <cfRule type="containsText" dxfId="1" priority="2" operator="containsText" text="TNKL">
      <formula>NOT(ISERROR(SEARCH("TNKL",A1)))</formula>
    </cfRule>
  </conditionalFormatting>
  <conditionalFormatting sqref="A1:AP91">
    <cfRule type="containsText" dxfId="0" priority="1" operator="containsText" text="ITB">
      <formula>NOT(ISERROR(SEARCH("ITB",A1)))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bendras (2)</vt:lpstr>
      <vt:lpstr>srautai</vt:lpstr>
      <vt:lpstr>IIabc bendras</vt:lpstr>
      <vt:lpstr>Individualūs 3-4 kl.</vt:lpstr>
      <vt:lpstr>Lapas1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Diana</cp:lastModifiedBy>
  <cp:lastPrinted>2025-09-09T04:43:29Z</cp:lastPrinted>
  <dcterms:created xsi:type="dcterms:W3CDTF">2018-01-08T11:39:12Z</dcterms:created>
  <dcterms:modified xsi:type="dcterms:W3CDTF">2025-09-12T11:15:21Z</dcterms:modified>
</cp:coreProperties>
</file>